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0"/>
  </bookViews>
  <sheets>
    <sheet name="1 день" sheetId="1" r:id="rId1"/>
    <sheet name="2 день" sheetId="2" r:id="rId2"/>
    <sheet name="3 день" sheetId="4" r:id="rId3"/>
    <sheet name="4 день" sheetId="5" r:id="rId4"/>
    <sheet name="5 день" sheetId="6" r:id="rId5"/>
    <sheet name="6 день" sheetId="11" r:id="rId6"/>
    <sheet name="7 день" sheetId="12" r:id="rId7"/>
    <sheet name="8 день" sheetId="13" r:id="rId8"/>
    <sheet name="9 день" sheetId="14" r:id="rId9"/>
    <sheet name="10 день" sheetId="15" r:id="rId10"/>
    <sheet name="Всего" sheetId="17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6" i="13" l="1"/>
  <c r="R66" i="13"/>
  <c r="R76" i="13" s="1"/>
  <c r="Q66" i="13"/>
  <c r="P66" i="13"/>
  <c r="P76" i="13" s="1"/>
  <c r="Q76" i="13"/>
  <c r="S76" i="13"/>
  <c r="S90" i="12" l="1"/>
  <c r="R90" i="12"/>
  <c r="Q90" i="12"/>
  <c r="P90" i="12"/>
  <c r="S104" i="2"/>
  <c r="R104" i="2"/>
  <c r="Q104" i="2"/>
  <c r="P104" i="2"/>
  <c r="P45" i="1" l="1"/>
  <c r="P52" i="6" l="1"/>
  <c r="Q102" i="15" l="1"/>
  <c r="R102" i="15"/>
  <c r="S102" i="15"/>
  <c r="P102" i="15"/>
  <c r="Q97" i="15"/>
  <c r="R97" i="15"/>
  <c r="S97" i="15"/>
  <c r="P97" i="15"/>
  <c r="Q88" i="15"/>
  <c r="Q109" i="15" s="1"/>
  <c r="R88" i="15"/>
  <c r="R109" i="15" s="1"/>
  <c r="S88" i="15"/>
  <c r="S109" i="15" s="1"/>
  <c r="P88" i="15"/>
  <c r="P109" i="15" s="1"/>
  <c r="Q77" i="15"/>
  <c r="R77" i="15"/>
  <c r="S77" i="15"/>
  <c r="P77" i="15"/>
  <c r="Q71" i="15"/>
  <c r="R71" i="15"/>
  <c r="S71" i="15"/>
  <c r="P71" i="15"/>
  <c r="Q44" i="15"/>
  <c r="R44" i="15"/>
  <c r="S44" i="15"/>
  <c r="P44" i="15"/>
  <c r="Q31" i="15"/>
  <c r="R31" i="15"/>
  <c r="S31" i="15"/>
  <c r="P31" i="15"/>
  <c r="P86" i="15" l="1"/>
  <c r="S86" i="15"/>
  <c r="R86" i="15"/>
  <c r="Q86" i="15"/>
  <c r="S18" i="15"/>
  <c r="R18" i="15"/>
  <c r="Q18" i="15"/>
  <c r="P18" i="15"/>
  <c r="S7" i="15"/>
  <c r="S26" i="15" s="1"/>
  <c r="R7" i="15"/>
  <c r="Q7" i="15"/>
  <c r="P7" i="15"/>
  <c r="P13" i="15"/>
  <c r="Q13" i="15"/>
  <c r="R13" i="15"/>
  <c r="S13" i="15"/>
  <c r="Q113" i="14"/>
  <c r="R113" i="14"/>
  <c r="S113" i="14"/>
  <c r="P113" i="14"/>
  <c r="Q107" i="14"/>
  <c r="R107" i="14"/>
  <c r="S107" i="14"/>
  <c r="P107" i="14"/>
  <c r="Q102" i="14"/>
  <c r="Q120" i="14" s="1"/>
  <c r="R102" i="14"/>
  <c r="S102" i="14"/>
  <c r="P102" i="14"/>
  <c r="S97" i="14"/>
  <c r="R97" i="14"/>
  <c r="Q97" i="14"/>
  <c r="P97" i="14"/>
  <c r="S84" i="14"/>
  <c r="Q79" i="14"/>
  <c r="R79" i="14"/>
  <c r="S79" i="14"/>
  <c r="P79" i="14"/>
  <c r="Q72" i="14"/>
  <c r="R72" i="14"/>
  <c r="S72" i="14"/>
  <c r="P72" i="14"/>
  <c r="Q61" i="14"/>
  <c r="R61" i="14"/>
  <c r="S61" i="14"/>
  <c r="P61" i="14"/>
  <c r="Q49" i="14"/>
  <c r="R49" i="14"/>
  <c r="S49" i="14"/>
  <c r="P49" i="14"/>
  <c r="Q44" i="14"/>
  <c r="R44" i="14"/>
  <c r="S44" i="14"/>
  <c r="P44" i="14"/>
  <c r="Q36" i="14"/>
  <c r="R36" i="14"/>
  <c r="S36" i="14"/>
  <c r="S59" i="14" s="1"/>
  <c r="P36" i="14"/>
  <c r="P59" i="14" s="1"/>
  <c r="S28" i="14"/>
  <c r="R28" i="14"/>
  <c r="Q28" i="14"/>
  <c r="P28" i="14"/>
  <c r="P23" i="14"/>
  <c r="P26" i="14"/>
  <c r="Q15" i="14"/>
  <c r="R15" i="14"/>
  <c r="S15" i="14"/>
  <c r="P15" i="14"/>
  <c r="Q96" i="13"/>
  <c r="R96" i="13"/>
  <c r="S96" i="13"/>
  <c r="P96" i="13"/>
  <c r="Q89" i="13"/>
  <c r="R89" i="13"/>
  <c r="S89" i="13"/>
  <c r="P89" i="13"/>
  <c r="Q85" i="13"/>
  <c r="R85" i="13"/>
  <c r="S85" i="13"/>
  <c r="P85" i="13"/>
  <c r="Q78" i="13"/>
  <c r="Q104" i="13" s="1"/>
  <c r="R78" i="13"/>
  <c r="R104" i="13" s="1"/>
  <c r="S78" i="13"/>
  <c r="S104" i="13" s="1"/>
  <c r="P78" i="13"/>
  <c r="P104" i="13" s="1"/>
  <c r="Q56" i="13"/>
  <c r="R56" i="13"/>
  <c r="S56" i="13"/>
  <c r="P56" i="13"/>
  <c r="Q46" i="13"/>
  <c r="Q64" i="13" s="1"/>
  <c r="R46" i="13"/>
  <c r="S46" i="13"/>
  <c r="P46" i="13"/>
  <c r="S35" i="13"/>
  <c r="R35" i="13"/>
  <c r="Q35" i="13"/>
  <c r="P35" i="13"/>
  <c r="P64" i="13" s="1"/>
  <c r="S20" i="13"/>
  <c r="R20" i="13"/>
  <c r="Q20" i="13"/>
  <c r="P20" i="13"/>
  <c r="Q14" i="13"/>
  <c r="R14" i="13"/>
  <c r="S14" i="13"/>
  <c r="P14" i="13"/>
  <c r="Q7" i="13"/>
  <c r="Q30" i="13" s="1"/>
  <c r="R7" i="13"/>
  <c r="R30" i="13" s="1"/>
  <c r="S7" i="13"/>
  <c r="P7" i="13"/>
  <c r="S85" i="12"/>
  <c r="R85" i="12"/>
  <c r="Q85" i="12"/>
  <c r="P85" i="12"/>
  <c r="Q78" i="12"/>
  <c r="R78" i="12"/>
  <c r="S78" i="12"/>
  <c r="P78" i="12"/>
  <c r="S76" i="12"/>
  <c r="P76" i="12"/>
  <c r="P64" i="12"/>
  <c r="S64" i="12"/>
  <c r="R64" i="12"/>
  <c r="R76" i="12" s="1"/>
  <c r="Q64" i="12"/>
  <c r="Q76" i="12" s="1"/>
  <c r="R109" i="11"/>
  <c r="Q47" i="12"/>
  <c r="R47" i="12"/>
  <c r="S47" i="12"/>
  <c r="P47" i="12"/>
  <c r="S43" i="12"/>
  <c r="R43" i="12"/>
  <c r="Q43" i="12"/>
  <c r="P43" i="12"/>
  <c r="Q37" i="12"/>
  <c r="R37" i="12"/>
  <c r="S37" i="12"/>
  <c r="P37" i="12"/>
  <c r="S28" i="12"/>
  <c r="R28" i="12"/>
  <c r="Q28" i="12"/>
  <c r="P28" i="12"/>
  <c r="S14" i="12"/>
  <c r="R14" i="12"/>
  <c r="Q14" i="12"/>
  <c r="P14" i="12"/>
  <c r="P113" i="11"/>
  <c r="Q113" i="11"/>
  <c r="R113" i="11"/>
  <c r="S113" i="11"/>
  <c r="Q100" i="11"/>
  <c r="R100" i="11"/>
  <c r="S100" i="11"/>
  <c r="P100" i="11"/>
  <c r="S94" i="11"/>
  <c r="R94" i="11"/>
  <c r="Q94" i="11"/>
  <c r="P94" i="11"/>
  <c r="S90" i="11"/>
  <c r="R90" i="11"/>
  <c r="Q90" i="11"/>
  <c r="P90" i="11"/>
  <c r="S84" i="11"/>
  <c r="S109" i="11" s="1"/>
  <c r="R84" i="11"/>
  <c r="Q84" i="11"/>
  <c r="Q109" i="11" s="1"/>
  <c r="P84" i="11"/>
  <c r="Q71" i="11"/>
  <c r="Q82" i="11" s="1"/>
  <c r="R71" i="11"/>
  <c r="R82" i="11" s="1"/>
  <c r="S71" i="11"/>
  <c r="S82" i="11" s="1"/>
  <c r="P71" i="11"/>
  <c r="P82" i="11" s="1"/>
  <c r="S27" i="11"/>
  <c r="S69" i="11"/>
  <c r="Q61" i="11"/>
  <c r="R61" i="11"/>
  <c r="S61" i="11"/>
  <c r="P61" i="11"/>
  <c r="S57" i="11"/>
  <c r="R57" i="11"/>
  <c r="Q57" i="11"/>
  <c r="P57" i="11"/>
  <c r="S46" i="11"/>
  <c r="R46" i="11"/>
  <c r="Q46" i="11"/>
  <c r="P46" i="11"/>
  <c r="S32" i="11"/>
  <c r="R32" i="11"/>
  <c r="R69" i="11" s="1"/>
  <c r="Q32" i="11"/>
  <c r="Q69" i="11" s="1"/>
  <c r="P32" i="11"/>
  <c r="P69" i="11" s="1"/>
  <c r="Q19" i="11"/>
  <c r="R19" i="11"/>
  <c r="S19" i="11"/>
  <c r="P19" i="11"/>
  <c r="S7" i="11"/>
  <c r="R7" i="11"/>
  <c r="R27" i="11" s="1"/>
  <c r="Q7" i="11"/>
  <c r="Q27" i="11" s="1"/>
  <c r="P7" i="11"/>
  <c r="P27" i="11" s="1"/>
  <c r="S91" i="14"/>
  <c r="R91" i="14"/>
  <c r="Q91" i="14"/>
  <c r="P91" i="14"/>
  <c r="S86" i="14"/>
  <c r="R86" i="14"/>
  <c r="Q86" i="14"/>
  <c r="P86" i="14"/>
  <c r="R45" i="6"/>
  <c r="S45" i="6"/>
  <c r="Q7" i="6"/>
  <c r="R7" i="6"/>
  <c r="S7" i="6"/>
  <c r="Q57" i="4"/>
  <c r="R57" i="4"/>
  <c r="S57" i="4"/>
  <c r="S14" i="11"/>
  <c r="R14" i="11"/>
  <c r="Q14" i="11"/>
  <c r="P14" i="11"/>
  <c r="S15" i="6"/>
  <c r="R15" i="6"/>
  <c r="Q15" i="6"/>
  <c r="P15" i="6"/>
  <c r="S7" i="14"/>
  <c r="S23" i="14" s="1"/>
  <c r="R7" i="14"/>
  <c r="R23" i="14" s="1"/>
  <c r="Q7" i="14"/>
  <c r="Q23" i="14" s="1"/>
  <c r="P7" i="14"/>
  <c r="S50" i="15"/>
  <c r="R50" i="15"/>
  <c r="Q50" i="15"/>
  <c r="Q69" i="15" s="1"/>
  <c r="P50" i="15"/>
  <c r="S55" i="15"/>
  <c r="R55" i="15"/>
  <c r="Q55" i="15"/>
  <c r="P55" i="15"/>
  <c r="R69" i="15" l="1"/>
  <c r="S69" i="15"/>
  <c r="R26" i="15"/>
  <c r="P69" i="15"/>
  <c r="P109" i="11"/>
  <c r="S64" i="13"/>
  <c r="R64" i="13"/>
  <c r="R59" i="14"/>
  <c r="R84" i="14"/>
  <c r="P84" i="14"/>
  <c r="Q59" i="14"/>
  <c r="Q84" i="14"/>
  <c r="R120" i="14"/>
  <c r="P26" i="15"/>
  <c r="Q26" i="15"/>
  <c r="P30" i="13"/>
  <c r="P120" i="14"/>
  <c r="S120" i="14"/>
  <c r="S30" i="13"/>
  <c r="Q15" i="5"/>
  <c r="R15" i="5"/>
  <c r="S15" i="5"/>
  <c r="Q7" i="5"/>
  <c r="R7" i="5"/>
  <c r="S7" i="5"/>
  <c r="R93" i="6" l="1"/>
  <c r="S93" i="6"/>
  <c r="Q110" i="4"/>
  <c r="R110" i="4"/>
  <c r="S110" i="4"/>
  <c r="P110" i="4"/>
  <c r="Q93" i="2"/>
  <c r="R93" i="2"/>
  <c r="S93" i="2"/>
  <c r="S90" i="2"/>
  <c r="P91" i="4" l="1"/>
  <c r="Q91" i="4"/>
  <c r="R91" i="4"/>
  <c r="S91" i="4"/>
  <c r="Q47" i="2"/>
  <c r="R47" i="2"/>
  <c r="S47" i="2"/>
  <c r="P47" i="2"/>
  <c r="R7" i="2"/>
  <c r="S7" i="2"/>
  <c r="Q7" i="2"/>
  <c r="Q27" i="2"/>
  <c r="R27" i="2"/>
  <c r="S27" i="2"/>
  <c r="P27" i="2"/>
  <c r="Q14" i="2"/>
  <c r="R14" i="2"/>
  <c r="S14" i="2"/>
  <c r="P14" i="2"/>
  <c r="P7" i="1"/>
  <c r="R7" i="1"/>
  <c r="S7" i="1"/>
  <c r="Q7" i="1"/>
  <c r="S95" i="12" l="1"/>
  <c r="S103" i="12" s="1"/>
  <c r="R95" i="12"/>
  <c r="R103" i="12" s="1"/>
  <c r="Q95" i="12"/>
  <c r="Q103" i="12" s="1"/>
  <c r="P95" i="12"/>
  <c r="P103" i="12" s="1"/>
  <c r="Q62" i="1"/>
  <c r="R62" i="1"/>
  <c r="S62" i="1"/>
  <c r="P62" i="1"/>
  <c r="S7" i="12" l="1"/>
  <c r="S23" i="12" s="1"/>
  <c r="R7" i="12"/>
  <c r="R23" i="12" s="1"/>
  <c r="Q7" i="12"/>
  <c r="Q23" i="12" s="1"/>
  <c r="P7" i="12"/>
  <c r="P23" i="12" s="1"/>
  <c r="E29" i="1"/>
  <c r="Q93" i="6" l="1"/>
  <c r="P93" i="6"/>
  <c r="Q87" i="6"/>
  <c r="R87" i="6"/>
  <c r="S87" i="6"/>
  <c r="P87" i="6"/>
  <c r="Q81" i="6"/>
  <c r="R81" i="6"/>
  <c r="S81" i="6"/>
  <c r="P81" i="6"/>
  <c r="Q76" i="6"/>
  <c r="R76" i="6"/>
  <c r="S76" i="6"/>
  <c r="P76" i="6"/>
  <c r="S74" i="6"/>
  <c r="Q62" i="6"/>
  <c r="Q74" i="6" s="1"/>
  <c r="R62" i="6"/>
  <c r="R74" i="6" s="1"/>
  <c r="S62" i="6"/>
  <c r="P62" i="6"/>
  <c r="P74" i="6" s="1"/>
  <c r="Q52" i="6"/>
  <c r="R52" i="6"/>
  <c r="S52" i="6"/>
  <c r="Q45" i="6"/>
  <c r="P45" i="6"/>
  <c r="Q37" i="6"/>
  <c r="R37" i="6"/>
  <c r="S37" i="6"/>
  <c r="P37" i="6"/>
  <c r="Q29" i="6"/>
  <c r="R29" i="6"/>
  <c r="S29" i="6"/>
  <c r="P29" i="6"/>
  <c r="Q24" i="6"/>
  <c r="R24" i="6"/>
  <c r="S24" i="6"/>
  <c r="P7" i="6"/>
  <c r="P24" i="6" s="1"/>
  <c r="Q102" i="5"/>
  <c r="R102" i="5"/>
  <c r="S102" i="5"/>
  <c r="P102" i="5"/>
  <c r="Q96" i="5"/>
  <c r="R96" i="5"/>
  <c r="S96" i="5"/>
  <c r="P96" i="5"/>
  <c r="Q91" i="5"/>
  <c r="R91" i="5"/>
  <c r="S91" i="5"/>
  <c r="P91" i="5"/>
  <c r="Q87" i="5"/>
  <c r="R87" i="5"/>
  <c r="S87" i="5"/>
  <c r="P87" i="5"/>
  <c r="Q78" i="5"/>
  <c r="R78" i="5"/>
  <c r="S78" i="5"/>
  <c r="P78" i="5"/>
  <c r="Q65" i="5"/>
  <c r="R65" i="5"/>
  <c r="S65" i="5"/>
  <c r="P65" i="5"/>
  <c r="Q60" i="5"/>
  <c r="Q76" i="5" s="1"/>
  <c r="R60" i="5"/>
  <c r="S60" i="5"/>
  <c r="S76" i="5" s="1"/>
  <c r="P60" i="5"/>
  <c r="Q50" i="5"/>
  <c r="R50" i="5"/>
  <c r="S50" i="5"/>
  <c r="P50" i="5"/>
  <c r="Q39" i="5"/>
  <c r="R39" i="5"/>
  <c r="S39" i="5"/>
  <c r="P39" i="5"/>
  <c r="Q28" i="5"/>
  <c r="R28" i="5"/>
  <c r="R58" i="5" s="1"/>
  <c r="S28" i="5"/>
  <c r="S58" i="5" s="1"/>
  <c r="P28" i="5"/>
  <c r="P58" i="5" s="1"/>
  <c r="Q23" i="5"/>
  <c r="R23" i="5"/>
  <c r="S23" i="5"/>
  <c r="P15" i="5"/>
  <c r="P23" i="5" s="1"/>
  <c r="P7" i="5"/>
  <c r="Q98" i="4"/>
  <c r="R98" i="4"/>
  <c r="S98" i="4"/>
  <c r="P98" i="4"/>
  <c r="Q86" i="4"/>
  <c r="R86" i="4"/>
  <c r="S86" i="4"/>
  <c r="P86" i="4"/>
  <c r="Q79" i="4"/>
  <c r="Q106" i="4" s="1"/>
  <c r="R79" i="4"/>
  <c r="R106" i="4" s="1"/>
  <c r="S79" i="4"/>
  <c r="P79" i="4"/>
  <c r="P106" i="4" s="1"/>
  <c r="Q67" i="4"/>
  <c r="Q77" i="4" s="1"/>
  <c r="R67" i="4"/>
  <c r="R77" i="4" s="1"/>
  <c r="S67" i="4"/>
  <c r="S77" i="4" s="1"/>
  <c r="P67" i="4"/>
  <c r="P77" i="4" s="1"/>
  <c r="P57" i="4"/>
  <c r="Q51" i="4"/>
  <c r="R51" i="4"/>
  <c r="S51" i="4"/>
  <c r="P51" i="4"/>
  <c r="Q42" i="4"/>
  <c r="R42" i="4"/>
  <c r="S42" i="4"/>
  <c r="P42" i="4"/>
  <c r="Q28" i="4"/>
  <c r="Q65" i="4" s="1"/>
  <c r="R28" i="4"/>
  <c r="R65" i="4" s="1"/>
  <c r="S28" i="4"/>
  <c r="S65" i="4" s="1"/>
  <c r="P28" i="4"/>
  <c r="P65" i="4" s="1"/>
  <c r="P26" i="4"/>
  <c r="Q26" i="4"/>
  <c r="R26" i="4"/>
  <c r="S26" i="4"/>
  <c r="Q7" i="4"/>
  <c r="R7" i="4"/>
  <c r="S7" i="4"/>
  <c r="Q14" i="4"/>
  <c r="R14" i="4"/>
  <c r="S14" i="4"/>
  <c r="P14" i="4"/>
  <c r="P7" i="4"/>
  <c r="P23" i="4" s="1"/>
  <c r="P115" i="1"/>
  <c r="Q115" i="1"/>
  <c r="R115" i="1"/>
  <c r="S115" i="1"/>
  <c r="Q104" i="1"/>
  <c r="R104" i="1"/>
  <c r="S104" i="1"/>
  <c r="P104" i="1"/>
  <c r="Q99" i="1"/>
  <c r="R99" i="1"/>
  <c r="S99" i="1"/>
  <c r="P99" i="1"/>
  <c r="Q95" i="1"/>
  <c r="R95" i="1"/>
  <c r="S95" i="1"/>
  <c r="P95" i="1"/>
  <c r="Q89" i="1"/>
  <c r="R89" i="1"/>
  <c r="S89" i="1"/>
  <c r="P89" i="1"/>
  <c r="Q75" i="1"/>
  <c r="R75" i="1"/>
  <c r="S75" i="1"/>
  <c r="P75" i="1"/>
  <c r="Q57" i="1"/>
  <c r="R57" i="1"/>
  <c r="S57" i="1"/>
  <c r="Q52" i="1"/>
  <c r="R52" i="1"/>
  <c r="S52" i="1"/>
  <c r="Q45" i="1"/>
  <c r="R45" i="1"/>
  <c r="S45" i="1"/>
  <c r="Q34" i="1"/>
  <c r="R34" i="1"/>
  <c r="S34" i="1"/>
  <c r="P57" i="1"/>
  <c r="P52" i="1"/>
  <c r="P120" i="2"/>
  <c r="Q120" i="2"/>
  <c r="R120" i="2"/>
  <c r="S120" i="2"/>
  <c r="Q109" i="2"/>
  <c r="R109" i="2"/>
  <c r="S109" i="2"/>
  <c r="P109" i="2"/>
  <c r="Q99" i="2"/>
  <c r="R99" i="2"/>
  <c r="S99" i="2"/>
  <c r="P99" i="2"/>
  <c r="P93" i="2"/>
  <c r="Q90" i="2"/>
  <c r="R90" i="2"/>
  <c r="P90" i="2"/>
  <c r="Q82" i="2"/>
  <c r="R82" i="2"/>
  <c r="S82" i="2"/>
  <c r="Q75" i="2"/>
  <c r="R75" i="2"/>
  <c r="S75" i="2"/>
  <c r="P82" i="2"/>
  <c r="P75" i="2"/>
  <c r="Q64" i="2"/>
  <c r="R64" i="2"/>
  <c r="S64" i="2"/>
  <c r="P64" i="2"/>
  <c r="R43" i="2"/>
  <c r="S43" i="2"/>
  <c r="Q43" i="2"/>
  <c r="Q36" i="2"/>
  <c r="R36" i="2"/>
  <c r="S36" i="2"/>
  <c r="P43" i="2"/>
  <c r="P36" i="2"/>
  <c r="P25" i="2"/>
  <c r="Q25" i="2"/>
  <c r="R25" i="2"/>
  <c r="S25" i="2"/>
  <c r="T25" i="2"/>
  <c r="P34" i="1"/>
  <c r="Q22" i="2"/>
  <c r="R22" i="2"/>
  <c r="S22" i="2"/>
  <c r="P7" i="2"/>
  <c r="P22" i="2" s="1"/>
  <c r="S88" i="2" l="1"/>
  <c r="Q60" i="6"/>
  <c r="R76" i="5"/>
  <c r="S106" i="4"/>
  <c r="P110" i="5"/>
  <c r="S100" i="6"/>
  <c r="R100" i="6"/>
  <c r="Q100" i="6"/>
  <c r="S60" i="6"/>
  <c r="R60" i="6"/>
  <c r="P60" i="6"/>
  <c r="R23" i="4"/>
  <c r="Q23" i="4"/>
  <c r="P76" i="5"/>
  <c r="Q58" i="5"/>
  <c r="P100" i="6"/>
  <c r="R88" i="2"/>
  <c r="Q88" i="2"/>
  <c r="P88" i="2"/>
  <c r="P62" i="2"/>
  <c r="Q62" i="2"/>
  <c r="S62" i="2"/>
  <c r="R62" i="2"/>
  <c r="S72" i="1"/>
  <c r="P111" i="1"/>
  <c r="P72" i="1"/>
  <c r="R72" i="1"/>
  <c r="S111" i="1"/>
  <c r="Q72" i="1"/>
  <c r="R111" i="1"/>
  <c r="Q111" i="1"/>
  <c r="S23" i="4"/>
  <c r="P116" i="2"/>
  <c r="T29" i="1"/>
  <c r="Q14" i="1"/>
  <c r="R14" i="1"/>
  <c r="S14" i="1"/>
  <c r="Q19" i="1"/>
  <c r="R19" i="1"/>
  <c r="S19" i="1"/>
  <c r="P19" i="1"/>
  <c r="P14" i="1"/>
  <c r="T111" i="1"/>
  <c r="Q87" i="1"/>
  <c r="R87" i="1"/>
  <c r="S87" i="1"/>
  <c r="I72" i="1"/>
  <c r="J72" i="1"/>
  <c r="K72" i="1"/>
  <c r="L72" i="1"/>
  <c r="M72" i="1"/>
  <c r="N72" i="1"/>
  <c r="O72" i="1"/>
  <c r="T72" i="1"/>
  <c r="U72" i="1"/>
  <c r="V72" i="1"/>
  <c r="W72" i="1"/>
  <c r="X72" i="1"/>
  <c r="H72" i="1"/>
  <c r="P32" i="1"/>
  <c r="Q32" i="1"/>
  <c r="R32" i="1"/>
  <c r="S32" i="1"/>
  <c r="T32" i="1"/>
  <c r="P113" i="15"/>
  <c r="Q113" i="15"/>
  <c r="R113" i="15"/>
  <c r="S113" i="15"/>
  <c r="I109" i="15"/>
  <c r="J109" i="15"/>
  <c r="K109" i="15"/>
  <c r="L109" i="15"/>
  <c r="M109" i="15"/>
  <c r="N109" i="15"/>
  <c r="O109" i="15"/>
  <c r="Q114" i="15"/>
  <c r="T109" i="15"/>
  <c r="U109" i="15"/>
  <c r="V109" i="15"/>
  <c r="W109" i="15"/>
  <c r="X109" i="15"/>
  <c r="H109" i="15"/>
  <c r="I86" i="15"/>
  <c r="J86" i="15"/>
  <c r="K86" i="15"/>
  <c r="L86" i="15"/>
  <c r="M86" i="15"/>
  <c r="N86" i="15"/>
  <c r="O86" i="15"/>
  <c r="T86" i="15"/>
  <c r="U86" i="15"/>
  <c r="V86" i="15"/>
  <c r="W86" i="15"/>
  <c r="X86" i="15"/>
  <c r="H86" i="15"/>
  <c r="P29" i="15"/>
  <c r="Q29" i="15"/>
  <c r="R29" i="15"/>
  <c r="S29" i="15"/>
  <c r="E109" i="15"/>
  <c r="P124" i="14"/>
  <c r="Q124" i="14"/>
  <c r="R124" i="14"/>
  <c r="S124" i="14"/>
  <c r="H120" i="14"/>
  <c r="I84" i="14"/>
  <c r="J84" i="14"/>
  <c r="K84" i="14"/>
  <c r="L84" i="14"/>
  <c r="M84" i="14"/>
  <c r="N84" i="14"/>
  <c r="O84" i="14"/>
  <c r="T84" i="14"/>
  <c r="U84" i="14"/>
  <c r="V84" i="14"/>
  <c r="W84" i="14"/>
  <c r="X84" i="14"/>
  <c r="H84" i="14"/>
  <c r="P114" i="15" l="1"/>
  <c r="P121" i="2"/>
  <c r="S114" i="15"/>
  <c r="R114" i="15"/>
  <c r="S29" i="1"/>
  <c r="Q29" i="1"/>
  <c r="R29" i="1"/>
  <c r="P29" i="1"/>
  <c r="Q26" i="14"/>
  <c r="R26" i="14"/>
  <c r="S26" i="14"/>
  <c r="P125" i="14"/>
  <c r="P108" i="13"/>
  <c r="Q108" i="13"/>
  <c r="R108" i="13"/>
  <c r="S108" i="13"/>
  <c r="P33" i="13"/>
  <c r="Q33" i="13"/>
  <c r="R33" i="13"/>
  <c r="S33" i="13"/>
  <c r="I104" i="13"/>
  <c r="J104" i="13"/>
  <c r="K104" i="13"/>
  <c r="L104" i="13"/>
  <c r="M104" i="13"/>
  <c r="N104" i="13"/>
  <c r="O104" i="13"/>
  <c r="T104" i="13"/>
  <c r="U104" i="13"/>
  <c r="V104" i="13"/>
  <c r="W104" i="13"/>
  <c r="X104" i="13"/>
  <c r="H104" i="13"/>
  <c r="P107" i="12"/>
  <c r="Q107" i="12"/>
  <c r="R107" i="12"/>
  <c r="S107" i="12"/>
  <c r="O107" i="12"/>
  <c r="P62" i="12"/>
  <c r="Q62" i="12"/>
  <c r="R62" i="12"/>
  <c r="S62" i="12"/>
  <c r="P26" i="12"/>
  <c r="Q26" i="12"/>
  <c r="R26" i="12"/>
  <c r="S26" i="12"/>
  <c r="I23" i="12"/>
  <c r="Q109" i="13" l="1"/>
  <c r="S109" i="13"/>
  <c r="S125" i="14"/>
  <c r="R125" i="14"/>
  <c r="R109" i="13"/>
  <c r="S108" i="12"/>
  <c r="Q125" i="14"/>
  <c r="R108" i="12"/>
  <c r="Q108" i="12"/>
  <c r="P30" i="11"/>
  <c r="P114" i="11" s="1"/>
  <c r="Q30" i="11"/>
  <c r="Q114" i="11" s="1"/>
  <c r="R30" i="11"/>
  <c r="R114" i="11" s="1"/>
  <c r="S30" i="11"/>
  <c r="S114" i="11" s="1"/>
  <c r="I27" i="11"/>
  <c r="J27" i="11"/>
  <c r="K27" i="11"/>
  <c r="L27" i="11"/>
  <c r="M27" i="11"/>
  <c r="N27" i="11"/>
  <c r="O27" i="11"/>
  <c r="T27" i="11"/>
  <c r="U27" i="11"/>
  <c r="V27" i="11"/>
  <c r="W27" i="11"/>
  <c r="X27" i="11"/>
  <c r="P104" i="6"/>
  <c r="Q104" i="6"/>
  <c r="R104" i="6"/>
  <c r="R105" i="6" s="1"/>
  <c r="S104" i="6"/>
  <c r="O104" i="6"/>
  <c r="I100" i="6"/>
  <c r="J100" i="6"/>
  <c r="K100" i="6"/>
  <c r="L100" i="6"/>
  <c r="M100" i="6"/>
  <c r="N100" i="6"/>
  <c r="O100" i="6"/>
  <c r="T100" i="6"/>
  <c r="U100" i="6"/>
  <c r="V100" i="6"/>
  <c r="W100" i="6"/>
  <c r="X100" i="6"/>
  <c r="H100" i="6"/>
  <c r="P27" i="6"/>
  <c r="Q27" i="6"/>
  <c r="R27" i="6"/>
  <c r="S27" i="6"/>
  <c r="T27" i="6"/>
  <c r="U27" i="6"/>
  <c r="I24" i="6"/>
  <c r="J24" i="6"/>
  <c r="K24" i="6"/>
  <c r="L24" i="6"/>
  <c r="M24" i="6"/>
  <c r="N24" i="6"/>
  <c r="O24" i="6"/>
  <c r="T24" i="6"/>
  <c r="U24" i="6"/>
  <c r="H24" i="6"/>
  <c r="P26" i="5"/>
  <c r="Q26" i="5"/>
  <c r="R26" i="5"/>
  <c r="S26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I110" i="5"/>
  <c r="J110" i="5"/>
  <c r="K110" i="5"/>
  <c r="L110" i="5"/>
  <c r="M110" i="5"/>
  <c r="N110" i="5"/>
  <c r="O110" i="5"/>
  <c r="Q110" i="5"/>
  <c r="R110" i="5"/>
  <c r="S110" i="5"/>
  <c r="T110" i="5"/>
  <c r="U110" i="5"/>
  <c r="V110" i="5"/>
  <c r="W110" i="5"/>
  <c r="X110" i="5"/>
  <c r="H110" i="5"/>
  <c r="I23" i="5"/>
  <c r="J23" i="5"/>
  <c r="K23" i="5"/>
  <c r="L23" i="5"/>
  <c r="M23" i="5"/>
  <c r="N23" i="5"/>
  <c r="O23" i="5"/>
  <c r="T23" i="5"/>
  <c r="U23" i="5"/>
  <c r="V23" i="5"/>
  <c r="W23" i="5"/>
  <c r="X23" i="5"/>
  <c r="H23" i="5"/>
  <c r="I106" i="4"/>
  <c r="J106" i="4"/>
  <c r="K106" i="4"/>
  <c r="L106" i="4"/>
  <c r="M106" i="4"/>
  <c r="N106" i="4"/>
  <c r="O106" i="4"/>
  <c r="P111" i="4"/>
  <c r="Q111" i="4"/>
  <c r="R111" i="4"/>
  <c r="S111" i="4"/>
  <c r="T106" i="4"/>
  <c r="U106" i="4"/>
  <c r="V106" i="4"/>
  <c r="W106" i="4"/>
  <c r="X106" i="4"/>
  <c r="H106" i="4"/>
  <c r="I29" i="1"/>
  <c r="J29" i="1"/>
  <c r="K29" i="1"/>
  <c r="L29" i="1"/>
  <c r="M29" i="1"/>
  <c r="N29" i="1"/>
  <c r="O29" i="1"/>
  <c r="U29" i="1"/>
  <c r="V29" i="1"/>
  <c r="W29" i="1"/>
  <c r="X29" i="1"/>
  <c r="H29" i="1"/>
  <c r="I116" i="2"/>
  <c r="J116" i="2"/>
  <c r="K116" i="2"/>
  <c r="L116" i="2"/>
  <c r="M116" i="2"/>
  <c r="N116" i="2"/>
  <c r="O116" i="2"/>
  <c r="Q116" i="2"/>
  <c r="Q121" i="2" s="1"/>
  <c r="R116" i="2"/>
  <c r="R121" i="2" s="1"/>
  <c r="S116" i="2"/>
  <c r="S121" i="2" s="1"/>
  <c r="T116" i="2"/>
  <c r="U116" i="2"/>
  <c r="V116" i="2"/>
  <c r="W116" i="2"/>
  <c r="X116" i="2"/>
  <c r="H116" i="2"/>
  <c r="P105" i="6" l="1"/>
  <c r="S105" i="6"/>
  <c r="P115" i="5"/>
  <c r="Q115" i="5"/>
  <c r="Q105" i="6"/>
  <c r="R115" i="5"/>
  <c r="S115" i="5"/>
  <c r="E69" i="11"/>
  <c r="E24" i="6" l="1"/>
  <c r="E110" i="5"/>
  <c r="E23" i="5"/>
  <c r="E106" i="4"/>
  <c r="E116" i="2" l="1"/>
  <c r="T23" i="4" l="1"/>
  <c r="U23" i="4"/>
  <c r="V23" i="4"/>
  <c r="W23" i="4"/>
  <c r="T26" i="4"/>
  <c r="U26" i="4"/>
  <c r="V26" i="4"/>
  <c r="W26" i="4"/>
  <c r="T65" i="4"/>
  <c r="U65" i="4"/>
  <c r="V65" i="4"/>
  <c r="W65" i="4"/>
  <c r="T77" i="4"/>
  <c r="V77" i="4"/>
  <c r="W77" i="4"/>
  <c r="T110" i="4"/>
  <c r="U110" i="4"/>
  <c r="V110" i="4"/>
  <c r="W110" i="4"/>
  <c r="T111" i="4" l="1"/>
  <c r="U111" i="4"/>
  <c r="V111" i="4"/>
  <c r="W111" i="4"/>
  <c r="M27" i="6" l="1"/>
  <c r="E100" i="6" l="1"/>
  <c r="E72" i="1" l="1"/>
  <c r="E86" i="15" l="1"/>
  <c r="I113" i="15"/>
  <c r="J113" i="15"/>
  <c r="K113" i="15"/>
  <c r="L113" i="15"/>
  <c r="M113" i="15"/>
  <c r="N113" i="15"/>
  <c r="O113" i="15"/>
  <c r="T113" i="15"/>
  <c r="U113" i="15"/>
  <c r="V113" i="15"/>
  <c r="W113" i="15"/>
  <c r="X113" i="15"/>
  <c r="H113" i="15"/>
  <c r="E113" i="15"/>
  <c r="I124" i="14"/>
  <c r="J124" i="14"/>
  <c r="K124" i="14"/>
  <c r="L124" i="14"/>
  <c r="M124" i="14"/>
  <c r="N124" i="14"/>
  <c r="O124" i="14"/>
  <c r="T124" i="14"/>
  <c r="U124" i="14"/>
  <c r="V124" i="14"/>
  <c r="W124" i="14"/>
  <c r="X124" i="14"/>
  <c r="H124" i="14"/>
  <c r="E124" i="14"/>
  <c r="I108" i="13"/>
  <c r="J108" i="13"/>
  <c r="K108" i="13"/>
  <c r="L108" i="13"/>
  <c r="M108" i="13"/>
  <c r="N108" i="13"/>
  <c r="O108" i="13"/>
  <c r="T108" i="13"/>
  <c r="U108" i="13"/>
  <c r="V108" i="13"/>
  <c r="W108" i="13"/>
  <c r="X108" i="13"/>
  <c r="H108" i="13"/>
  <c r="E108" i="13"/>
  <c r="X107" i="12"/>
  <c r="W107" i="12"/>
  <c r="V107" i="12"/>
  <c r="U107" i="12"/>
  <c r="T107" i="12"/>
  <c r="N107" i="12"/>
  <c r="M107" i="12"/>
  <c r="L107" i="12"/>
  <c r="K107" i="12"/>
  <c r="J107" i="12"/>
  <c r="I107" i="12"/>
  <c r="H107" i="12"/>
  <c r="E107" i="12"/>
  <c r="X113" i="11"/>
  <c r="W113" i="11"/>
  <c r="V113" i="11"/>
  <c r="U113" i="11"/>
  <c r="T113" i="11"/>
  <c r="O113" i="11"/>
  <c r="N113" i="11"/>
  <c r="M113" i="11"/>
  <c r="L113" i="11"/>
  <c r="K113" i="11"/>
  <c r="J113" i="11"/>
  <c r="I113" i="11"/>
  <c r="H113" i="11"/>
  <c r="E113" i="11"/>
  <c r="X104" i="6"/>
  <c r="W104" i="6"/>
  <c r="V104" i="6"/>
  <c r="U104" i="6"/>
  <c r="T104" i="6"/>
  <c r="N104" i="6"/>
  <c r="M104" i="6"/>
  <c r="L104" i="6"/>
  <c r="K104" i="6"/>
  <c r="J104" i="6"/>
  <c r="I104" i="6"/>
  <c r="H104" i="6"/>
  <c r="E104" i="6"/>
  <c r="H114" i="5"/>
  <c r="E114" i="5"/>
  <c r="I110" i="4"/>
  <c r="J110" i="4"/>
  <c r="K110" i="4"/>
  <c r="L110" i="4"/>
  <c r="M110" i="4"/>
  <c r="N110" i="4"/>
  <c r="O110" i="4"/>
  <c r="X110" i="4"/>
  <c r="H110" i="4"/>
  <c r="E110" i="4"/>
  <c r="I120" i="2"/>
  <c r="J120" i="2"/>
  <c r="K120" i="2"/>
  <c r="L120" i="2"/>
  <c r="M120" i="2"/>
  <c r="N120" i="2"/>
  <c r="O120" i="2"/>
  <c r="T120" i="2"/>
  <c r="U120" i="2"/>
  <c r="V120" i="2"/>
  <c r="W120" i="2"/>
  <c r="X120" i="2"/>
  <c r="H120" i="2"/>
  <c r="E120" i="2"/>
  <c r="E115" i="1"/>
  <c r="I115" i="1"/>
  <c r="J115" i="1"/>
  <c r="K115" i="1"/>
  <c r="L115" i="1"/>
  <c r="M115" i="1"/>
  <c r="N115" i="1"/>
  <c r="O115" i="1"/>
  <c r="T115" i="1"/>
  <c r="U115" i="1"/>
  <c r="V115" i="1"/>
  <c r="W115" i="1"/>
  <c r="X115" i="1"/>
  <c r="H115" i="1"/>
  <c r="E84" i="14" l="1"/>
  <c r="E104" i="13"/>
  <c r="I76" i="12"/>
  <c r="J76" i="12"/>
  <c r="K76" i="12"/>
  <c r="L76" i="12"/>
  <c r="M76" i="12"/>
  <c r="N76" i="12"/>
  <c r="O76" i="12"/>
  <c r="T76" i="12"/>
  <c r="U76" i="12"/>
  <c r="V76" i="12"/>
  <c r="W76" i="12"/>
  <c r="X76" i="12"/>
  <c r="H76" i="12"/>
  <c r="E76" i="12"/>
  <c r="V62" i="12" l="1"/>
  <c r="U29" i="15" l="1"/>
  <c r="I27" i="6"/>
  <c r="J27" i="6"/>
  <c r="K27" i="6"/>
  <c r="L27" i="6"/>
  <c r="N27" i="6"/>
  <c r="O27" i="6"/>
  <c r="V27" i="6"/>
  <c r="W27" i="6"/>
  <c r="X27" i="6"/>
  <c r="H27" i="6"/>
  <c r="U62" i="12" l="1"/>
  <c r="E69" i="15" l="1"/>
  <c r="I69" i="15"/>
  <c r="J69" i="15"/>
  <c r="K69" i="15"/>
  <c r="L69" i="15"/>
  <c r="M69" i="15"/>
  <c r="N69" i="15"/>
  <c r="O69" i="15"/>
  <c r="T69" i="15"/>
  <c r="U69" i="15"/>
  <c r="V69" i="15"/>
  <c r="W69" i="15"/>
  <c r="X69" i="15"/>
  <c r="H69" i="15"/>
  <c r="E29" i="15"/>
  <c r="E26" i="15"/>
  <c r="I26" i="15"/>
  <c r="J26" i="15"/>
  <c r="K26" i="15"/>
  <c r="L26" i="15"/>
  <c r="M26" i="15"/>
  <c r="N26" i="15"/>
  <c r="O26" i="15"/>
  <c r="T26" i="15"/>
  <c r="U26" i="15"/>
  <c r="V26" i="15"/>
  <c r="W26" i="15"/>
  <c r="X26" i="15"/>
  <c r="H26" i="15"/>
  <c r="E120" i="14"/>
  <c r="I120" i="14"/>
  <c r="J120" i="14"/>
  <c r="K120" i="14"/>
  <c r="L120" i="14"/>
  <c r="M120" i="14"/>
  <c r="N120" i="14"/>
  <c r="O120" i="14"/>
  <c r="T120" i="14"/>
  <c r="U120" i="14"/>
  <c r="V120" i="14"/>
  <c r="W120" i="14"/>
  <c r="X120" i="14"/>
  <c r="E59" i="14"/>
  <c r="I59" i="14"/>
  <c r="J59" i="14"/>
  <c r="K59" i="14"/>
  <c r="L59" i="14"/>
  <c r="M59" i="14"/>
  <c r="N59" i="14"/>
  <c r="O59" i="14"/>
  <c r="T59" i="14"/>
  <c r="U59" i="14"/>
  <c r="V59" i="14"/>
  <c r="W59" i="14"/>
  <c r="X59" i="14"/>
  <c r="H59" i="14"/>
  <c r="U114" i="15" l="1"/>
  <c r="E114" i="15"/>
  <c r="E26" i="14" l="1"/>
  <c r="I26" i="14"/>
  <c r="J26" i="14"/>
  <c r="K26" i="14"/>
  <c r="L26" i="14"/>
  <c r="M26" i="14"/>
  <c r="N26" i="14"/>
  <c r="O26" i="14"/>
  <c r="T26" i="14"/>
  <c r="U26" i="14"/>
  <c r="V26" i="14"/>
  <c r="W26" i="14"/>
  <c r="X26" i="14"/>
  <c r="H26" i="14"/>
  <c r="U23" i="14"/>
  <c r="U125" i="14" s="1"/>
  <c r="E23" i="14"/>
  <c r="E125" i="14" s="1"/>
  <c r="E76" i="13"/>
  <c r="I76" i="13"/>
  <c r="J76" i="13"/>
  <c r="K76" i="13"/>
  <c r="L76" i="13"/>
  <c r="M76" i="13"/>
  <c r="N76" i="13"/>
  <c r="O76" i="13"/>
  <c r="T76" i="13"/>
  <c r="U76" i="13"/>
  <c r="V76" i="13"/>
  <c r="W76" i="13"/>
  <c r="X76" i="13"/>
  <c r="H76" i="13"/>
  <c r="U33" i="13"/>
  <c r="E64" i="13"/>
  <c r="U64" i="13"/>
  <c r="E33" i="13"/>
  <c r="E30" i="13"/>
  <c r="U30" i="13"/>
  <c r="E109" i="13" l="1"/>
  <c r="U109" i="13"/>
  <c r="E103" i="12"/>
  <c r="U103" i="12"/>
  <c r="E62" i="12"/>
  <c r="U26" i="12"/>
  <c r="E26" i="12"/>
  <c r="E23" i="12"/>
  <c r="U23" i="12"/>
  <c r="E109" i="11"/>
  <c r="E82" i="11"/>
  <c r="E30" i="11"/>
  <c r="E27" i="11"/>
  <c r="H27" i="11"/>
  <c r="U74" i="6"/>
  <c r="E74" i="6"/>
  <c r="E60" i="6"/>
  <c r="E27" i="6"/>
  <c r="E76" i="5"/>
  <c r="E58" i="5"/>
  <c r="E26" i="5"/>
  <c r="E77" i="4"/>
  <c r="E65" i="4"/>
  <c r="E26" i="4"/>
  <c r="H23" i="4"/>
  <c r="I23" i="4"/>
  <c r="J23" i="4"/>
  <c r="K23" i="4"/>
  <c r="L23" i="4"/>
  <c r="M23" i="4"/>
  <c r="N23" i="4"/>
  <c r="O23" i="4"/>
  <c r="X23" i="4"/>
  <c r="E23" i="4"/>
  <c r="E88" i="2"/>
  <c r="E62" i="2"/>
  <c r="E32" i="1"/>
  <c r="E25" i="2"/>
  <c r="E22" i="2"/>
  <c r="E111" i="1"/>
  <c r="E87" i="1"/>
  <c r="E111" i="4" l="1"/>
  <c r="E114" i="11"/>
  <c r="E115" i="5"/>
  <c r="E105" i="6"/>
  <c r="U108" i="12"/>
  <c r="E108" i="12"/>
  <c r="E121" i="2"/>
  <c r="E116" i="1"/>
  <c r="U109" i="11" l="1"/>
  <c r="V109" i="11"/>
  <c r="I82" i="11"/>
  <c r="J82" i="11"/>
  <c r="K82" i="11"/>
  <c r="L82" i="11"/>
  <c r="M82" i="11"/>
  <c r="N82" i="11"/>
  <c r="O82" i="11"/>
  <c r="T82" i="11"/>
  <c r="U82" i="11"/>
  <c r="V82" i="11"/>
  <c r="W82" i="11"/>
  <c r="X82" i="11"/>
  <c r="H82" i="11"/>
  <c r="I69" i="11"/>
  <c r="J69" i="11"/>
  <c r="K69" i="11"/>
  <c r="L69" i="11"/>
  <c r="M69" i="11"/>
  <c r="N69" i="11"/>
  <c r="O69" i="11"/>
  <c r="T69" i="11"/>
  <c r="U69" i="11"/>
  <c r="V69" i="11"/>
  <c r="W69" i="11"/>
  <c r="U30" i="11"/>
  <c r="V30" i="11"/>
  <c r="I60" i="6"/>
  <c r="J60" i="6"/>
  <c r="K60" i="6"/>
  <c r="L60" i="6"/>
  <c r="M60" i="6"/>
  <c r="N60" i="6"/>
  <c r="O60" i="6"/>
  <c r="T60" i="6"/>
  <c r="U60" i="6"/>
  <c r="V60" i="6"/>
  <c r="W60" i="6"/>
  <c r="X60" i="6"/>
  <c r="H60" i="6"/>
  <c r="I74" i="6"/>
  <c r="J74" i="6"/>
  <c r="K74" i="6"/>
  <c r="L74" i="6"/>
  <c r="M74" i="6"/>
  <c r="N74" i="6"/>
  <c r="O74" i="6"/>
  <c r="T74" i="6"/>
  <c r="V74" i="6"/>
  <c r="W74" i="6"/>
  <c r="X74" i="6"/>
  <c r="H74" i="6"/>
  <c r="V24" i="6"/>
  <c r="W24" i="6"/>
  <c r="X24" i="6"/>
  <c r="U76" i="5"/>
  <c r="V76" i="5"/>
  <c r="W76" i="5"/>
  <c r="I58" i="5"/>
  <c r="J58" i="5"/>
  <c r="K58" i="5"/>
  <c r="L58" i="5"/>
  <c r="M58" i="5"/>
  <c r="N58" i="5"/>
  <c r="O58" i="5"/>
  <c r="T58" i="5"/>
  <c r="U58" i="5"/>
  <c r="V58" i="5"/>
  <c r="W58" i="5"/>
  <c r="X58" i="5"/>
  <c r="H58" i="5"/>
  <c r="U105" i="6" l="1"/>
  <c r="U114" i="11"/>
  <c r="V114" i="11"/>
  <c r="H105" i="6"/>
  <c r="T105" i="6"/>
  <c r="L105" i="6"/>
  <c r="W105" i="6"/>
  <c r="N105" i="6"/>
  <c r="J105" i="6"/>
  <c r="V105" i="6"/>
  <c r="M105" i="6"/>
  <c r="I105" i="6"/>
  <c r="X105" i="6"/>
  <c r="O105" i="6"/>
  <c r="K105" i="6"/>
  <c r="U26" i="5"/>
  <c r="U115" i="5" s="1"/>
  <c r="I76" i="5"/>
  <c r="I115" i="5" s="1"/>
  <c r="J76" i="5"/>
  <c r="K76" i="5"/>
  <c r="L76" i="5"/>
  <c r="M76" i="5"/>
  <c r="M115" i="5" s="1"/>
  <c r="N76" i="5"/>
  <c r="O76" i="5"/>
  <c r="T76" i="5"/>
  <c r="X76" i="5"/>
  <c r="H76" i="5"/>
  <c r="I26" i="5"/>
  <c r="J26" i="5"/>
  <c r="K26" i="5"/>
  <c r="L26" i="5"/>
  <c r="M26" i="5"/>
  <c r="N26" i="5"/>
  <c r="O26" i="5"/>
  <c r="T26" i="5"/>
  <c r="V26" i="5"/>
  <c r="V115" i="5" s="1"/>
  <c r="W26" i="5"/>
  <c r="W115" i="5" s="1"/>
  <c r="X26" i="5"/>
  <c r="H26" i="5"/>
  <c r="X26" i="4"/>
  <c r="I26" i="4"/>
  <c r="J26" i="4"/>
  <c r="K26" i="4"/>
  <c r="L26" i="4"/>
  <c r="M26" i="4"/>
  <c r="N26" i="4"/>
  <c r="O26" i="4"/>
  <c r="H26" i="4"/>
  <c r="U88" i="2"/>
  <c r="U62" i="2"/>
  <c r="U25" i="2"/>
  <c r="V25" i="2"/>
  <c r="W25" i="2"/>
  <c r="U22" i="2"/>
  <c r="I62" i="2"/>
  <c r="J62" i="2"/>
  <c r="K62" i="2"/>
  <c r="L62" i="2"/>
  <c r="M62" i="2"/>
  <c r="N62" i="2"/>
  <c r="O62" i="2"/>
  <c r="T62" i="2"/>
  <c r="V62" i="2"/>
  <c r="W62" i="2"/>
  <c r="X62" i="2"/>
  <c r="H62" i="2"/>
  <c r="I111" i="1"/>
  <c r="J111" i="1"/>
  <c r="K111" i="1"/>
  <c r="L111" i="1"/>
  <c r="M111" i="1"/>
  <c r="N111" i="1"/>
  <c r="O111" i="1"/>
  <c r="U111" i="1"/>
  <c r="V111" i="1"/>
  <c r="W111" i="1"/>
  <c r="X111" i="1"/>
  <c r="H111" i="1"/>
  <c r="U87" i="1"/>
  <c r="V87" i="1"/>
  <c r="W87" i="1"/>
  <c r="U32" i="1"/>
  <c r="U116" i="1" s="1"/>
  <c r="V32" i="1"/>
  <c r="W32" i="1"/>
  <c r="X32" i="1"/>
  <c r="N115" i="5" l="1"/>
  <c r="J115" i="5"/>
  <c r="X115" i="5"/>
  <c r="T115" i="5"/>
  <c r="L115" i="5"/>
  <c r="O115" i="5"/>
  <c r="K115" i="5"/>
  <c r="W116" i="1"/>
  <c r="V116" i="1"/>
  <c r="H115" i="5"/>
  <c r="U121" i="2"/>
  <c r="I33" i="13"/>
  <c r="J33" i="13"/>
  <c r="K33" i="13"/>
  <c r="L33" i="13"/>
  <c r="M33" i="13"/>
  <c r="N33" i="13"/>
  <c r="O33" i="13"/>
  <c r="T33" i="13"/>
  <c r="V33" i="13"/>
  <c r="W33" i="13"/>
  <c r="X33" i="13"/>
  <c r="H33" i="13"/>
  <c r="I30" i="13"/>
  <c r="J30" i="13"/>
  <c r="K30" i="13"/>
  <c r="L30" i="13"/>
  <c r="M30" i="13"/>
  <c r="N30" i="13"/>
  <c r="O30" i="13"/>
  <c r="T30" i="13"/>
  <c r="V30" i="13"/>
  <c r="W30" i="13"/>
  <c r="X30" i="13"/>
  <c r="H30" i="13"/>
  <c r="X103" i="12" l="1"/>
  <c r="I103" i="12"/>
  <c r="J103" i="12"/>
  <c r="K103" i="12"/>
  <c r="L103" i="12"/>
  <c r="M103" i="12"/>
  <c r="N103" i="12"/>
  <c r="O103" i="12"/>
  <c r="T103" i="12"/>
  <c r="V103" i="12"/>
  <c r="W103" i="12"/>
  <c r="H103" i="12"/>
  <c r="I62" i="12"/>
  <c r="J62" i="12"/>
  <c r="K62" i="12"/>
  <c r="L62" i="12"/>
  <c r="M62" i="12"/>
  <c r="N62" i="12"/>
  <c r="O62" i="12"/>
  <c r="T62" i="12"/>
  <c r="W62" i="12"/>
  <c r="X62" i="12"/>
  <c r="H62" i="12"/>
  <c r="X109" i="11" l="1"/>
  <c r="W109" i="11"/>
  <c r="T109" i="11"/>
  <c r="O109" i="11"/>
  <c r="N109" i="11"/>
  <c r="M109" i="11"/>
  <c r="L109" i="11"/>
  <c r="K109" i="11"/>
  <c r="J109" i="11"/>
  <c r="I109" i="11"/>
  <c r="H109" i="11"/>
  <c r="X69" i="11"/>
  <c r="H69" i="11"/>
  <c r="X29" i="15" l="1"/>
  <c r="W29" i="15"/>
  <c r="V29" i="15"/>
  <c r="T29" i="15"/>
  <c r="O29" i="15"/>
  <c r="N29" i="15"/>
  <c r="M29" i="15"/>
  <c r="L29" i="15"/>
  <c r="K29" i="15"/>
  <c r="J29" i="15"/>
  <c r="I29" i="15"/>
  <c r="H29" i="15"/>
  <c r="J114" i="15" l="1"/>
  <c r="W114" i="15"/>
  <c r="N114" i="15"/>
  <c r="H114" i="15"/>
  <c r="K114" i="15"/>
  <c r="O114" i="15"/>
  <c r="X114" i="15"/>
  <c r="L114" i="15"/>
  <c r="T114" i="15"/>
  <c r="I114" i="15"/>
  <c r="M114" i="15"/>
  <c r="V114" i="15"/>
  <c r="H64" i="13" l="1"/>
  <c r="H109" i="13" s="1"/>
  <c r="I64" i="13"/>
  <c r="I109" i="13" s="1"/>
  <c r="J64" i="13"/>
  <c r="J109" i="13" s="1"/>
  <c r="K64" i="13"/>
  <c r="K109" i="13" s="1"/>
  <c r="L64" i="13"/>
  <c r="L109" i="13" s="1"/>
  <c r="M64" i="13"/>
  <c r="M109" i="13" s="1"/>
  <c r="N64" i="13"/>
  <c r="N109" i="13" s="1"/>
  <c r="O64" i="13"/>
  <c r="O109" i="13" s="1"/>
  <c r="T64" i="13"/>
  <c r="T109" i="13" s="1"/>
  <c r="V64" i="13"/>
  <c r="V109" i="13" s="1"/>
  <c r="W64" i="13"/>
  <c r="W109" i="13" s="1"/>
  <c r="X64" i="13"/>
  <c r="X109" i="13" s="1"/>
  <c r="X23" i="14" l="1"/>
  <c r="X125" i="14" s="1"/>
  <c r="W23" i="14"/>
  <c r="W125" i="14" s="1"/>
  <c r="V23" i="14"/>
  <c r="V125" i="14" s="1"/>
  <c r="T23" i="14"/>
  <c r="T125" i="14" s="1"/>
  <c r="O23" i="14"/>
  <c r="O125" i="14" s="1"/>
  <c r="N23" i="14"/>
  <c r="N125" i="14" s="1"/>
  <c r="M23" i="14"/>
  <c r="M125" i="14" s="1"/>
  <c r="L23" i="14"/>
  <c r="L125" i="14" s="1"/>
  <c r="K23" i="14"/>
  <c r="K125" i="14" s="1"/>
  <c r="J23" i="14"/>
  <c r="J125" i="14" s="1"/>
  <c r="I23" i="14"/>
  <c r="I125" i="14" s="1"/>
  <c r="H23" i="14"/>
  <c r="H125" i="14" s="1"/>
  <c r="X26" i="12"/>
  <c r="W26" i="12"/>
  <c r="V26" i="12"/>
  <c r="T26" i="12"/>
  <c r="O26" i="12"/>
  <c r="N26" i="12"/>
  <c r="M26" i="12"/>
  <c r="L26" i="12"/>
  <c r="K26" i="12"/>
  <c r="J26" i="12"/>
  <c r="I26" i="12"/>
  <c r="H26" i="12"/>
  <c r="X23" i="12"/>
  <c r="W23" i="12"/>
  <c r="V23" i="12"/>
  <c r="T23" i="12"/>
  <c r="O23" i="12"/>
  <c r="N23" i="12"/>
  <c r="M23" i="12"/>
  <c r="L23" i="12"/>
  <c r="K23" i="12"/>
  <c r="J23" i="12"/>
  <c r="H23" i="12"/>
  <c r="L108" i="12" l="1"/>
  <c r="M108" i="12"/>
  <c r="J108" i="12"/>
  <c r="N108" i="12"/>
  <c r="W108" i="12"/>
  <c r="H108" i="12"/>
  <c r="T108" i="12"/>
  <c r="I108" i="12"/>
  <c r="V108" i="12"/>
  <c r="K108" i="12"/>
  <c r="O108" i="12"/>
  <c r="X108" i="12"/>
  <c r="X30" i="11"/>
  <c r="X114" i="11" s="1"/>
  <c r="W30" i="11"/>
  <c r="W114" i="11" s="1"/>
  <c r="T30" i="11"/>
  <c r="T114" i="11" s="1"/>
  <c r="O30" i="11"/>
  <c r="O114" i="11" s="1"/>
  <c r="N30" i="11"/>
  <c r="N114" i="11" s="1"/>
  <c r="M30" i="11"/>
  <c r="M114" i="11" s="1"/>
  <c r="L30" i="11"/>
  <c r="L114" i="11" s="1"/>
  <c r="K30" i="11"/>
  <c r="K114" i="11" s="1"/>
  <c r="J30" i="11"/>
  <c r="J114" i="11" s="1"/>
  <c r="I30" i="11"/>
  <c r="I114" i="11" s="1"/>
  <c r="H30" i="11"/>
  <c r="H114" i="11" s="1"/>
  <c r="X77" i="4" l="1"/>
  <c r="O77" i="4"/>
  <c r="N77" i="4"/>
  <c r="M77" i="4"/>
  <c r="L77" i="4"/>
  <c r="K77" i="4"/>
  <c r="J77" i="4"/>
  <c r="I77" i="4"/>
  <c r="H77" i="4"/>
  <c r="X65" i="4" l="1"/>
  <c r="X111" i="4" s="1"/>
  <c r="O65" i="4"/>
  <c r="O111" i="4" s="1"/>
  <c r="N65" i="4"/>
  <c r="N111" i="4" s="1"/>
  <c r="M65" i="4"/>
  <c r="M111" i="4" s="1"/>
  <c r="L65" i="4"/>
  <c r="L111" i="4" s="1"/>
  <c r="K65" i="4"/>
  <c r="K111" i="4" s="1"/>
  <c r="J65" i="4"/>
  <c r="J111" i="4" s="1"/>
  <c r="I65" i="4"/>
  <c r="I111" i="4" s="1"/>
  <c r="H65" i="4"/>
  <c r="H111" i="4" s="1"/>
  <c r="X88" i="2" l="1"/>
  <c r="W88" i="2"/>
  <c r="V88" i="2"/>
  <c r="T88" i="2"/>
  <c r="O88" i="2"/>
  <c r="N88" i="2"/>
  <c r="M88" i="2"/>
  <c r="L88" i="2"/>
  <c r="K88" i="2"/>
  <c r="J88" i="2"/>
  <c r="I88" i="2"/>
  <c r="H88" i="2"/>
  <c r="X25" i="2"/>
  <c r="O25" i="2"/>
  <c r="N25" i="2"/>
  <c r="M25" i="2"/>
  <c r="L25" i="2"/>
  <c r="K25" i="2"/>
  <c r="J25" i="2"/>
  <c r="I25" i="2"/>
  <c r="H25" i="2"/>
  <c r="X22" i="2"/>
  <c r="W22" i="2"/>
  <c r="V22" i="2"/>
  <c r="T22" i="2"/>
  <c r="O22" i="2"/>
  <c r="N22" i="2"/>
  <c r="M22" i="2"/>
  <c r="L22" i="2"/>
  <c r="K22" i="2"/>
  <c r="J22" i="2"/>
  <c r="I22" i="2"/>
  <c r="H22" i="2"/>
  <c r="X87" i="1"/>
  <c r="X116" i="1" s="1"/>
  <c r="T87" i="1"/>
  <c r="T116" i="1" s="1"/>
  <c r="O87" i="1"/>
  <c r="N87" i="1"/>
  <c r="M87" i="1"/>
  <c r="L87" i="1"/>
  <c r="K87" i="1"/>
  <c r="J87" i="1"/>
  <c r="I87" i="1"/>
  <c r="H87" i="1"/>
  <c r="O32" i="1"/>
  <c r="N32" i="1"/>
  <c r="N116" i="1" s="1"/>
  <c r="M32" i="1"/>
  <c r="M116" i="1" s="1"/>
  <c r="L32" i="1"/>
  <c r="K32" i="1"/>
  <c r="J32" i="1"/>
  <c r="J116" i="1" s="1"/>
  <c r="I32" i="1"/>
  <c r="I116" i="1" s="1"/>
  <c r="H32" i="1"/>
  <c r="H121" i="2" l="1"/>
  <c r="W121" i="2"/>
  <c r="L116" i="1"/>
  <c r="O116" i="1"/>
  <c r="K116" i="1"/>
  <c r="V121" i="2"/>
  <c r="H116" i="1"/>
  <c r="I121" i="2"/>
  <c r="M121" i="2"/>
  <c r="L121" i="2"/>
  <c r="T121" i="2"/>
  <c r="K121" i="2"/>
  <c r="O121" i="2"/>
  <c r="X121" i="2"/>
  <c r="J121" i="2"/>
  <c r="N121" i="2"/>
  <c r="S116" i="1" l="1"/>
  <c r="R116" i="1"/>
  <c r="Q116" i="1"/>
  <c r="P87" i="1"/>
  <c r="P116" i="1" l="1"/>
  <c r="P108" i="12"/>
  <c r="P109" i="13"/>
</calcChain>
</file>

<file path=xl/sharedStrings.xml><?xml version="1.0" encoding="utf-8"?>
<sst xmlns="http://schemas.openxmlformats.org/spreadsheetml/2006/main" count="1646" uniqueCount="349">
  <si>
    <t>День: понедельник</t>
  </si>
  <si>
    <t>1 ДЕНЬ</t>
  </si>
  <si>
    <t xml:space="preserve">неделя:первая     </t>
  </si>
  <si>
    <t xml:space="preserve"> возрастная категория 7-11 лет</t>
  </si>
  <si>
    <t xml:space="preserve">Наименование  </t>
  </si>
  <si>
    <t xml:space="preserve">№ </t>
  </si>
  <si>
    <t>блюд</t>
  </si>
  <si>
    <t>сб\р-р.</t>
  </si>
  <si>
    <t>Б</t>
  </si>
  <si>
    <t>Ж</t>
  </si>
  <si>
    <t>У</t>
  </si>
  <si>
    <t>Э.ц.калл</t>
  </si>
  <si>
    <t>B1</t>
  </si>
  <si>
    <t>C</t>
  </si>
  <si>
    <t>B2</t>
  </si>
  <si>
    <t>Ca</t>
  </si>
  <si>
    <t>P</t>
  </si>
  <si>
    <t>Mg</t>
  </si>
  <si>
    <t>Fe</t>
  </si>
  <si>
    <t>и продуктов</t>
  </si>
  <si>
    <t>З А В Т Р А К</t>
  </si>
  <si>
    <t xml:space="preserve">Суп молочный с макаронными </t>
  </si>
  <si>
    <t>№120</t>
  </si>
  <si>
    <t>изделиями</t>
  </si>
  <si>
    <t>молоко</t>
  </si>
  <si>
    <t>сахар - песок</t>
  </si>
  <si>
    <t>масло сливочное</t>
  </si>
  <si>
    <t>вода</t>
  </si>
  <si>
    <t>яйцо</t>
  </si>
  <si>
    <t>Чай с сахаром</t>
  </si>
  <si>
    <t>№376</t>
  </si>
  <si>
    <t>чай-заварка № 375</t>
  </si>
  <si>
    <t>Хлеб пшеничный</t>
  </si>
  <si>
    <t>№14</t>
  </si>
  <si>
    <t>I I  З А В Т Р А К</t>
  </si>
  <si>
    <t>Кисель молочный</t>
  </si>
  <si>
    <t>№361</t>
  </si>
  <si>
    <t>крахмал картофельный</t>
  </si>
  <si>
    <t>ванилин</t>
  </si>
  <si>
    <t xml:space="preserve">О  Б  Е  Д </t>
  </si>
  <si>
    <t>Щи из свежей капусты</t>
  </si>
  <si>
    <t>№88</t>
  </si>
  <si>
    <t>с картофелем и сметаной</t>
  </si>
  <si>
    <t>картофель</t>
  </si>
  <si>
    <t>морковь</t>
  </si>
  <si>
    <t>лук репчатый</t>
  </si>
  <si>
    <t>томатная паста</t>
  </si>
  <si>
    <t>масло растительное</t>
  </si>
  <si>
    <t xml:space="preserve">сметана </t>
  </si>
  <si>
    <t>капуста</t>
  </si>
  <si>
    <t>лавровый лист</t>
  </si>
  <si>
    <t>хлеб пшеничный</t>
  </si>
  <si>
    <t>Соус сметанный</t>
  </si>
  <si>
    <t>№330</t>
  </si>
  <si>
    <t>сметана</t>
  </si>
  <si>
    <t>мука пшеничная</t>
  </si>
  <si>
    <t>Картофельное пюре</t>
  </si>
  <si>
    <t>№128</t>
  </si>
  <si>
    <t>Сок фруктовый</t>
  </si>
  <si>
    <t>№389</t>
  </si>
  <si>
    <t>№338</t>
  </si>
  <si>
    <t>П О Л Д Н И К</t>
  </si>
  <si>
    <t>Кефир</t>
  </si>
  <si>
    <t>№386</t>
  </si>
  <si>
    <t>Булочка "Российская"</t>
  </si>
  <si>
    <t>№430</t>
  </si>
  <si>
    <t>мука пшеничная (на подпыл)</t>
  </si>
  <si>
    <t>сахар-песок</t>
  </si>
  <si>
    <t>маргарин</t>
  </si>
  <si>
    <t>меланж( для смазки)</t>
  </si>
  <si>
    <t>меланж</t>
  </si>
  <si>
    <t>дрожжи</t>
  </si>
  <si>
    <t>У  Ж  И  Н</t>
  </si>
  <si>
    <t>Соус сметанный с томатом</t>
  </si>
  <si>
    <t>№331</t>
  </si>
  <si>
    <t>Рис отварной</t>
  </si>
  <si>
    <t>№304</t>
  </si>
  <si>
    <t>крупа рисовая</t>
  </si>
  <si>
    <t xml:space="preserve">вода </t>
  </si>
  <si>
    <t>№75</t>
  </si>
  <si>
    <t>свекла</t>
  </si>
  <si>
    <t>Чай с лимоном</t>
  </si>
  <si>
    <t>№ 377</t>
  </si>
  <si>
    <t>лимон свежий</t>
  </si>
  <si>
    <t>ВСЕГО ЗА ДЕНЬ:</t>
  </si>
  <si>
    <t>День: вторник</t>
  </si>
  <si>
    <t>2 ДЕНЬ</t>
  </si>
  <si>
    <t>Неделя: первая</t>
  </si>
  <si>
    <t>возрастнапя категория: 7-11лет</t>
  </si>
  <si>
    <t>Каша жидкая молочная</t>
  </si>
  <si>
    <t>№182</t>
  </si>
  <si>
    <t>крупа пшённая</t>
  </si>
  <si>
    <t>чай заварка №375</t>
  </si>
  <si>
    <t>Сыр"Российский"</t>
  </si>
  <si>
    <t>№15</t>
  </si>
  <si>
    <t>№385</t>
  </si>
  <si>
    <t>Суп картофельный с горохом</t>
  </si>
  <si>
    <t>№102</t>
  </si>
  <si>
    <t>горох</t>
  </si>
  <si>
    <t>лук  репчатый</t>
  </si>
  <si>
    <t xml:space="preserve">масло растительное </t>
  </si>
  <si>
    <t xml:space="preserve">Рыба, припущенная </t>
  </si>
  <si>
    <t>№227</t>
  </si>
  <si>
    <t>Картофель отварной</t>
  </si>
  <si>
    <t>Капуста тушёная</t>
  </si>
  <si>
    <t>№139</t>
  </si>
  <si>
    <t>капуста свежая</t>
  </si>
  <si>
    <t>кислота лимонная</t>
  </si>
  <si>
    <t xml:space="preserve">лавровый лист </t>
  </si>
  <si>
    <t>Компот из смеси сухофруктов</t>
  </si>
  <si>
    <t>№349</t>
  </si>
  <si>
    <t>сухофрукты</t>
  </si>
  <si>
    <t>Пудинг из творога (запечённый)</t>
  </si>
  <si>
    <t>№222</t>
  </si>
  <si>
    <t>творог</t>
  </si>
  <si>
    <t>крупа манная</t>
  </si>
  <si>
    <t xml:space="preserve">яйцо </t>
  </si>
  <si>
    <t>изюм</t>
  </si>
  <si>
    <t>сухари панировочные</t>
  </si>
  <si>
    <t>Соус молочный(сладкий)</t>
  </si>
  <si>
    <t>№327</t>
  </si>
  <si>
    <t>№274</t>
  </si>
  <si>
    <t>мясо говядины</t>
  </si>
  <si>
    <t>Фарш</t>
  </si>
  <si>
    <t>лук</t>
  </si>
  <si>
    <t>Соус сметанный с луком</t>
  </si>
  <si>
    <t>№332</t>
  </si>
  <si>
    <t>Макаронные изделия</t>
  </si>
  <si>
    <t>№203</t>
  </si>
  <si>
    <t>отварные с маслом</t>
  </si>
  <si>
    <t>Чай с молоком</t>
  </si>
  <si>
    <t>№378</t>
  </si>
  <si>
    <t>В С Е Г О  ЗА  ДЕНЬ</t>
  </si>
  <si>
    <t>день: среда</t>
  </si>
  <si>
    <t>3 ДЕНЬ</t>
  </si>
  <si>
    <t>неделя: первая</t>
  </si>
  <si>
    <t>возрастная категория:7-11 лет</t>
  </si>
  <si>
    <t xml:space="preserve">Суп молочный с рисовой крупой </t>
  </si>
  <si>
    <t>№121</t>
  </si>
  <si>
    <t>Драчёна</t>
  </si>
  <si>
    <t>№216</t>
  </si>
  <si>
    <t>Кофейный напиток с молоком</t>
  </si>
  <si>
    <t>№379</t>
  </si>
  <si>
    <t>кофейный напиток</t>
  </si>
  <si>
    <t>№ 14</t>
  </si>
  <si>
    <t xml:space="preserve">говядины </t>
  </si>
  <si>
    <t>Каша пшеничная рассыпчатая</t>
  </si>
  <si>
    <t>№171</t>
  </si>
  <si>
    <t>крупа пшеничная</t>
  </si>
  <si>
    <t>Ряженка</t>
  </si>
  <si>
    <t>Плоды свежие (Яблоко)</t>
  </si>
  <si>
    <t>Борщ с фасолью и картофелем</t>
  </si>
  <si>
    <t>№84</t>
  </si>
  <si>
    <t>со сметаной</t>
  </si>
  <si>
    <t>фасоль</t>
  </si>
  <si>
    <t>чеснок</t>
  </si>
  <si>
    <t>№288</t>
  </si>
  <si>
    <t>мука пшеничная(на подпыл)</t>
  </si>
  <si>
    <t>день: четверг</t>
  </si>
  <si>
    <t>неделя:первая</t>
  </si>
  <si>
    <t>№181</t>
  </si>
  <si>
    <t>Яйцо варёное</t>
  </si>
  <si>
    <t>№209</t>
  </si>
  <si>
    <t>Какао с молоком</t>
  </si>
  <si>
    <t>№382</t>
  </si>
  <si>
    <t>какао- порошок</t>
  </si>
  <si>
    <t xml:space="preserve">      </t>
  </si>
  <si>
    <t>II ЗАВТРАК</t>
  </si>
  <si>
    <t xml:space="preserve">картофель </t>
  </si>
  <si>
    <t>Соус молочный</t>
  </si>
  <si>
    <t xml:space="preserve">мясо говядины </t>
  </si>
  <si>
    <t>Свекла, тушённая в соусе</t>
  </si>
  <si>
    <t>№140</t>
  </si>
  <si>
    <t xml:space="preserve">свекла   </t>
  </si>
  <si>
    <t>№326</t>
  </si>
  <si>
    <t>День:пятница</t>
  </si>
  <si>
    <t>5 ДЕНЬ</t>
  </si>
  <si>
    <t>Омлет натуральный</t>
  </si>
  <si>
    <t>№210</t>
  </si>
  <si>
    <t>яйца</t>
  </si>
  <si>
    <t>Икра кабачковая</t>
  </si>
  <si>
    <t>для дет.питания</t>
  </si>
  <si>
    <t>Печень, тушённая в соусе</t>
  </si>
  <si>
    <t>№261</t>
  </si>
  <si>
    <t>Каша гречневая рассыпчатая</t>
  </si>
  <si>
    <t>крупа гречневая</t>
  </si>
  <si>
    <t>Кисель из сока плодового</t>
  </si>
  <si>
    <t>№359</t>
  </si>
  <si>
    <t>с сахаром</t>
  </si>
  <si>
    <t>сок</t>
  </si>
  <si>
    <t>Запеканка из творога</t>
  </si>
  <si>
    <t>№223</t>
  </si>
  <si>
    <t xml:space="preserve">Рыба, тушённая в томате </t>
  </si>
  <si>
    <t>№229</t>
  </si>
  <si>
    <t>с овощами</t>
  </si>
  <si>
    <t>Рассольник домашний</t>
  </si>
  <si>
    <t>№95</t>
  </si>
  <si>
    <t>огурец солёный</t>
  </si>
  <si>
    <t>6 ДЕНЬ</t>
  </si>
  <si>
    <t xml:space="preserve">Суп молочный из </t>
  </si>
  <si>
    <t>гречневой крупы</t>
  </si>
  <si>
    <t>Икра морковная</t>
  </si>
  <si>
    <t xml:space="preserve">молоко </t>
  </si>
  <si>
    <t>хлопья овсяные "Геркулес"</t>
  </si>
  <si>
    <t>Молоко кипячёное</t>
  </si>
  <si>
    <t xml:space="preserve">Борщ с капустой и картофелем </t>
  </si>
  <si>
    <t>№82</t>
  </si>
  <si>
    <t>Рыба отварная</t>
  </si>
  <si>
    <t>8 ДЕНЬ</t>
  </si>
  <si>
    <t>Деньвторник</t>
  </si>
  <si>
    <t>неделя: вторая</t>
  </si>
  <si>
    <t>возростная категория: 7-11 лет</t>
  </si>
  <si>
    <t xml:space="preserve">Суп картофельный </t>
  </si>
  <si>
    <t xml:space="preserve">Масло сливочное </t>
  </si>
  <si>
    <t>День:среда</t>
  </si>
  <si>
    <t>10 ДЕНЬ</t>
  </si>
  <si>
    <t>Шницель натуральный</t>
  </si>
  <si>
    <t>№267</t>
  </si>
  <si>
    <t>мясо говядина</t>
  </si>
  <si>
    <t>Морковь, припущенная в</t>
  </si>
  <si>
    <t>№136</t>
  </si>
  <si>
    <t>молочном соусе</t>
  </si>
  <si>
    <t>Булочка "Ванильная"</t>
  </si>
  <si>
    <t>№422</t>
  </si>
  <si>
    <t>меланж(для смазки)</t>
  </si>
  <si>
    <t>№126</t>
  </si>
  <si>
    <t>ВСЕГО ЗА ДЕНЬ</t>
  </si>
  <si>
    <t>День: четверг</t>
  </si>
  <si>
    <t>Неделя: вторая</t>
  </si>
  <si>
    <t>№103</t>
  </si>
  <si>
    <t>с макаронными изделиями</t>
  </si>
  <si>
    <t xml:space="preserve">морковь </t>
  </si>
  <si>
    <t>День: пятница</t>
  </si>
  <si>
    <t>сб\р</t>
  </si>
  <si>
    <t>№226</t>
  </si>
  <si>
    <t>№268</t>
  </si>
  <si>
    <t>сахар -песок</t>
  </si>
  <si>
    <t>№278</t>
  </si>
  <si>
    <t>№127</t>
  </si>
  <si>
    <t>№429</t>
  </si>
  <si>
    <t>№244</t>
  </si>
  <si>
    <t>Соль(на день)</t>
  </si>
  <si>
    <t>№125</t>
  </si>
  <si>
    <t>№235</t>
  </si>
  <si>
    <t>из пшённой крупы с маслом</t>
  </si>
  <si>
    <t>из манной крупы с маслом</t>
  </si>
  <si>
    <t xml:space="preserve"> возрастная категория: 7-11 лет</t>
  </si>
  <si>
    <t>Плоды свежие (Банан)</t>
  </si>
  <si>
    <t>7 день</t>
  </si>
  <si>
    <t>9 ДЕНЬ</t>
  </si>
  <si>
    <t>Щницель рыбный натуральный</t>
  </si>
  <si>
    <t>с маслом</t>
  </si>
  <si>
    <t xml:space="preserve">Птица отварная </t>
  </si>
  <si>
    <t>(филе бройлер-цыплёнка)</t>
  </si>
  <si>
    <t>филе бройлер-цыплёнка охл.</t>
  </si>
  <si>
    <t>Котлеты из говядины</t>
  </si>
  <si>
    <t>с  молоком сгущённым</t>
  </si>
  <si>
    <t>молоко сгущённое</t>
  </si>
  <si>
    <t>К</t>
  </si>
  <si>
    <t>Зразы рубленые(из говядины)</t>
  </si>
  <si>
    <t>Кнели из филе бройлер-цыплят</t>
  </si>
  <si>
    <t>№301</t>
  </si>
  <si>
    <t>с рисом и маслом</t>
  </si>
  <si>
    <t>рис</t>
  </si>
  <si>
    <t>печень говяжья</t>
  </si>
  <si>
    <t>ИТОГО ЗА ЗАВТРАК :</t>
  </si>
  <si>
    <t>ИТОГО ЗА  I I ЗАВТРАК :</t>
  </si>
  <si>
    <t>ИТОГО  ЗА ОБЕД :</t>
  </si>
  <si>
    <t>ИТОГО ЗА ПОЛДНИК :</t>
  </si>
  <si>
    <t>ИТОГО ЗА УЖИН :</t>
  </si>
  <si>
    <t>II  У  Ж  И  Н</t>
  </si>
  <si>
    <t>ИТОГО ЗА II УЖИН :</t>
  </si>
  <si>
    <t>Булочка"Веснушка"</t>
  </si>
  <si>
    <t>рубленый с маслом</t>
  </si>
  <si>
    <t>маргарин(для смазки)</t>
  </si>
  <si>
    <t>Крошка</t>
  </si>
  <si>
    <t>№425</t>
  </si>
  <si>
    <t>Булочка "Дорожная"</t>
  </si>
  <si>
    <t xml:space="preserve">Плов из отварной </t>
  </si>
  <si>
    <t>говядины</t>
  </si>
  <si>
    <t xml:space="preserve">Картофель отварной </t>
  </si>
  <si>
    <t>с луком</t>
  </si>
  <si>
    <t>№234</t>
  </si>
  <si>
    <t xml:space="preserve">Биточки рыбные </t>
  </si>
  <si>
    <t>овсяной крупы с маслом</t>
  </si>
  <si>
    <t>Тефтели мясные (из говядины)</t>
  </si>
  <si>
    <t>Хлеб ржано-пшеничный</t>
  </si>
  <si>
    <t>2011г</t>
  </si>
  <si>
    <t>Выход г</t>
  </si>
  <si>
    <t>Брутто г</t>
  </si>
  <si>
    <t>Нетто г</t>
  </si>
  <si>
    <t xml:space="preserve">неделя : вторая  </t>
  </si>
  <si>
    <t>№294</t>
  </si>
  <si>
    <t>Мясо отварное (говядина)</t>
  </si>
  <si>
    <t>№241</t>
  </si>
  <si>
    <t>Печень по-строгановски</t>
  </si>
  <si>
    <t>№255</t>
  </si>
  <si>
    <t>Котлета рубленая</t>
  </si>
  <si>
    <t>№71</t>
  </si>
  <si>
    <t>Помидор свежий</t>
  </si>
  <si>
    <t>Икра баклажанная</t>
  </si>
  <si>
    <t>№72</t>
  </si>
  <si>
    <t>баклажаны свежие</t>
  </si>
  <si>
    <t>I</t>
  </si>
  <si>
    <t>Se</t>
  </si>
  <si>
    <t>F</t>
  </si>
  <si>
    <t>Кондитерские изделия</t>
  </si>
  <si>
    <t>Филе митная замороженное</t>
  </si>
  <si>
    <t xml:space="preserve">Гуляш из отварной </t>
  </si>
  <si>
    <t>№260</t>
  </si>
  <si>
    <t>Огурец свежий</t>
  </si>
  <si>
    <t>Каша жикая молочная из</t>
  </si>
  <si>
    <t>макаронные изделия</t>
  </si>
  <si>
    <t>сезон: осенний-зимний</t>
  </si>
  <si>
    <t>сезон:осенний-зимний</t>
  </si>
  <si>
    <t>Витамины (мг)</t>
  </si>
  <si>
    <t>D(мкг)</t>
  </si>
  <si>
    <t>Минеральные вещ-ва (мг)</t>
  </si>
  <si>
    <t>Химический  состав (г)</t>
  </si>
  <si>
    <t>Филе бройлер-цыплёнка охл.</t>
  </si>
  <si>
    <t>D (мкг)</t>
  </si>
  <si>
    <t>Минеральные вещ-ва (мг).</t>
  </si>
  <si>
    <t>сезон : осенний-зимний</t>
  </si>
  <si>
    <t xml:space="preserve">Витамины (мг) </t>
  </si>
  <si>
    <t>A (мкг)</t>
  </si>
  <si>
    <t>4 ДЕНЬ</t>
  </si>
  <si>
    <t>№131</t>
  </si>
  <si>
    <t>Картофель  в молоке</t>
  </si>
  <si>
    <t>Горох овощной отварной</t>
  </si>
  <si>
    <t>(зелёный консервированный)</t>
  </si>
  <si>
    <t xml:space="preserve"> с маслом</t>
  </si>
  <si>
    <t>Горошек зелёный консервир.</t>
  </si>
  <si>
    <t>филе минтая замороженное</t>
  </si>
  <si>
    <t>Булочка "Домашняя"</t>
  </si>
  <si>
    <t>№424</t>
  </si>
  <si>
    <t>сахар-песок(для отделки)</t>
  </si>
  <si>
    <t>яйцо (для смазки)</t>
  </si>
  <si>
    <t>Выход г.</t>
  </si>
  <si>
    <t>Брутто г.</t>
  </si>
  <si>
    <t>Нетто г.</t>
  </si>
  <si>
    <t>Химический  состав</t>
  </si>
  <si>
    <t xml:space="preserve">Витамины </t>
  </si>
  <si>
    <t>Минеральные вещ-ва .</t>
  </si>
  <si>
    <t>г</t>
  </si>
  <si>
    <t>э.ц</t>
  </si>
  <si>
    <t>A</t>
  </si>
  <si>
    <t>D</t>
  </si>
  <si>
    <t>калл</t>
  </si>
  <si>
    <t>ВСЕГО ЗА 10 ДНЕЙ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</si>
</sst>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 Cyr"/>
      <charset val="204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 Cyr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 Cyr"/>
      <charset val="204"/>
    </font>
    <font>
      <sz val="8"/>
      <color theme="1"/>
      <name val="Calibri"/>
      <family val="2"/>
      <scheme val="minor"/>
    </font>
    <font>
      <sz val="8"/>
      <name val="Arial Cyr"/>
      <family val="2"/>
      <charset val="204"/>
    </font>
    <font>
      <u/>
      <sz val="8"/>
      <color indexed="12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8" xfId="0" applyBorder="1"/>
    <xf numFmtId="0" fontId="0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8" xfId="0" applyFont="1" applyFill="1" applyBorder="1" applyAlignment="1"/>
    <xf numFmtId="0" fontId="8" fillId="0" borderId="14" xfId="0" applyFont="1" applyFill="1" applyBorder="1" applyAlignment="1"/>
    <xf numFmtId="0" fontId="8" fillId="0" borderId="11" xfId="0" applyFont="1" applyFill="1" applyBorder="1" applyAlignment="1"/>
    <xf numFmtId="0" fontId="11" fillId="0" borderId="0" xfId="0" applyFont="1"/>
    <xf numFmtId="0" fontId="8" fillId="0" borderId="0" xfId="0" applyFont="1"/>
    <xf numFmtId="0" fontId="8" fillId="0" borderId="14" xfId="0" applyFont="1" applyBorder="1"/>
    <xf numFmtId="0" fontId="7" fillId="0" borderId="0" xfId="0" applyFont="1"/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12" xfId="0" applyFont="1" applyBorder="1" applyAlignment="1"/>
    <xf numFmtId="0" fontId="13" fillId="0" borderId="8" xfId="0" applyFont="1" applyBorder="1"/>
    <xf numFmtId="0" fontId="13" fillId="0" borderId="14" xfId="0" applyFont="1" applyBorder="1" applyAlignment="1"/>
    <xf numFmtId="0" fontId="14" fillId="0" borderId="2" xfId="0" applyFont="1" applyBorder="1" applyAlignment="1"/>
    <xf numFmtId="0" fontId="13" fillId="0" borderId="14" xfId="0" applyFont="1" applyBorder="1"/>
    <xf numFmtId="0" fontId="14" fillId="0" borderId="8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4" fillId="0" borderId="8" xfId="0" applyFont="1" applyBorder="1" applyAlignment="1">
      <alignment horizontal="left"/>
    </xf>
    <xf numFmtId="0" fontId="15" fillId="0" borderId="8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4" fillId="0" borderId="7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14" fillId="0" borderId="8" xfId="0" applyFont="1" applyFill="1" applyBorder="1" applyAlignment="1"/>
    <xf numFmtId="0" fontId="13" fillId="0" borderId="8" xfId="0" applyFont="1" applyFill="1" applyBorder="1" applyAlignment="1">
      <alignment horizontal="right"/>
    </xf>
    <xf numFmtId="0" fontId="13" fillId="0" borderId="8" xfId="0" applyFont="1" applyFill="1" applyBorder="1" applyAlignment="1"/>
    <xf numFmtId="0" fontId="14" fillId="0" borderId="14" xfId="0" applyFont="1" applyBorder="1" applyAlignment="1"/>
    <xf numFmtId="0" fontId="14" fillId="0" borderId="12" xfId="0" applyFont="1" applyBorder="1" applyAlignment="1">
      <alignment horizontal="right"/>
    </xf>
    <xf numFmtId="0" fontId="14" fillId="0" borderId="8" xfId="0" applyFont="1" applyBorder="1"/>
    <xf numFmtId="0" fontId="14" fillId="0" borderId="11" xfId="0" applyFont="1" applyBorder="1"/>
    <xf numFmtId="0" fontId="14" fillId="0" borderId="11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8" fillId="0" borderId="8" xfId="0" applyFont="1" applyBorder="1"/>
    <xf numFmtId="0" fontId="14" fillId="0" borderId="15" xfId="0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" xfId="0" applyFont="1" applyBorder="1" applyAlignment="1"/>
    <xf numFmtId="0" fontId="14" fillId="0" borderId="12" xfId="0" applyFont="1" applyBorder="1" applyAlignment="1"/>
    <xf numFmtId="0" fontId="13" fillId="0" borderId="8" xfId="0" applyFont="1" applyBorder="1" applyAlignment="1"/>
    <xf numFmtId="0" fontId="14" fillId="0" borderId="7" xfId="0" applyFont="1" applyBorder="1" applyAlignment="1"/>
    <xf numFmtId="0" fontId="15" fillId="0" borderId="8" xfId="0" applyFont="1" applyFill="1" applyBorder="1" applyAlignment="1">
      <alignment horizontal="right"/>
    </xf>
    <xf numFmtId="0" fontId="14" fillId="0" borderId="8" xfId="0" applyNumberFormat="1" applyFont="1" applyBorder="1" applyAlignment="1">
      <alignment horizontal="right"/>
    </xf>
    <xf numFmtId="0" fontId="13" fillId="0" borderId="11" xfId="0" applyFont="1" applyBorder="1"/>
    <xf numFmtId="0" fontId="13" fillId="0" borderId="7" xfId="0" applyFont="1" applyBorder="1"/>
    <xf numFmtId="17" fontId="14" fillId="0" borderId="8" xfId="0" applyNumberFormat="1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4" fillId="0" borderId="8" xfId="0" applyFont="1" applyFill="1" applyBorder="1" applyAlignment="1">
      <alignment horizontal="left"/>
    </xf>
    <xf numFmtId="2" fontId="14" fillId="0" borderId="8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13" fillId="0" borderId="8" xfId="0" applyNumberFormat="1" applyFont="1" applyFill="1" applyBorder="1" applyAlignment="1"/>
    <xf numFmtId="0" fontId="18" fillId="0" borderId="0" xfId="0" applyFont="1"/>
    <xf numFmtId="0" fontId="14" fillId="0" borderId="11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15" xfId="0" applyFont="1" applyBorder="1" applyAlignment="1"/>
    <xf numFmtId="0" fontId="14" fillId="0" borderId="8" xfId="0" applyFont="1" applyBorder="1" applyAlignment="1"/>
    <xf numFmtId="0" fontId="17" fillId="0" borderId="0" xfId="0" applyFont="1"/>
    <xf numFmtId="0" fontId="15" fillId="0" borderId="8" xfId="0" applyFont="1" applyBorder="1" applyAlignment="1">
      <alignment horizontal="center"/>
    </xf>
    <xf numFmtId="0" fontId="14" fillId="0" borderId="13" xfId="0" applyFont="1" applyBorder="1" applyAlignment="1"/>
    <xf numFmtId="0" fontId="13" fillId="0" borderId="14" xfId="0" applyFont="1" applyFill="1" applyBorder="1" applyAlignment="1"/>
    <xf numFmtId="0" fontId="13" fillId="0" borderId="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3" fillId="0" borderId="11" xfId="0" applyFont="1" applyFill="1" applyBorder="1" applyAlignment="1"/>
    <xf numFmtId="0" fontId="18" fillId="0" borderId="14" xfId="0" applyFont="1" applyBorder="1" applyAlignment="1">
      <alignment horizontal="right"/>
    </xf>
    <xf numFmtId="0" fontId="13" fillId="0" borderId="8" xfId="0" applyFont="1" applyFill="1" applyBorder="1" applyAlignment="1">
      <alignment horizontal="left"/>
    </xf>
    <xf numFmtId="0" fontId="18" fillId="0" borderId="8" xfId="0" applyFont="1" applyBorder="1" applyAlignment="1">
      <alignment horizontal="right"/>
    </xf>
    <xf numFmtId="0" fontId="17" fillId="0" borderId="8" xfId="0" applyFont="1" applyBorder="1"/>
    <xf numFmtId="0" fontId="17" fillId="0" borderId="11" xfId="0" applyFont="1" applyBorder="1"/>
    <xf numFmtId="0" fontId="12" fillId="0" borderId="11" xfId="0" applyFont="1" applyBorder="1" applyAlignment="1">
      <alignment horizontal="right"/>
    </xf>
    <xf numFmtId="0" fontId="13" fillId="0" borderId="7" xfId="0" applyFont="1" applyFill="1" applyBorder="1" applyAlignment="1"/>
    <xf numFmtId="0" fontId="15" fillId="0" borderId="11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4" fillId="0" borderId="17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Border="1"/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/>
    <xf numFmtId="0" fontId="14" fillId="0" borderId="8" xfId="0" applyFont="1" applyFill="1" applyBorder="1" applyAlignment="1">
      <alignment horizontal="center"/>
    </xf>
    <xf numFmtId="16" fontId="13" fillId="0" borderId="8" xfId="0" applyNumberFormat="1" applyFont="1" applyBorder="1" applyAlignment="1">
      <alignment horizontal="right"/>
    </xf>
    <xf numFmtId="2" fontId="15" fillId="0" borderId="8" xfId="0" applyNumberFormat="1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4" fillId="0" borderId="15" xfId="0" applyFont="1" applyBorder="1" applyAlignment="1"/>
    <xf numFmtId="0" fontId="14" fillId="0" borderId="7" xfId="0" applyFont="1" applyBorder="1" applyAlignment="1"/>
    <xf numFmtId="0" fontId="13" fillId="0" borderId="12" xfId="0" applyFont="1" applyBorder="1" applyAlignment="1"/>
    <xf numFmtId="0" fontId="14" fillId="0" borderId="8" xfId="0" applyFont="1" applyBorder="1" applyAlignment="1"/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8" xfId="0" applyFont="1" applyBorder="1" applyAlignment="1"/>
    <xf numFmtId="0" fontId="14" fillId="0" borderId="0" xfId="0" applyFont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8" xfId="0" applyFont="1" applyBorder="1"/>
    <xf numFmtId="0" fontId="15" fillId="0" borderId="11" xfId="0" applyFont="1" applyBorder="1"/>
    <xf numFmtId="0" fontId="14" fillId="0" borderId="15" xfId="0" applyFont="1" applyBorder="1" applyAlignment="1"/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8" xfId="0" applyFont="1" applyBorder="1" applyAlignment="1"/>
    <xf numFmtId="0" fontId="4" fillId="0" borderId="0" xfId="0" applyFont="1" applyBorder="1"/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0" fillId="0" borderId="8" xfId="1" applyFont="1" applyBorder="1" applyAlignment="1" applyProtection="1"/>
    <xf numFmtId="0" fontId="15" fillId="0" borderId="14" xfId="0" applyFont="1" applyBorder="1" applyAlignment="1"/>
    <xf numFmtId="0" fontId="15" fillId="0" borderId="12" xfId="0" applyFont="1" applyBorder="1" applyAlignment="1"/>
    <xf numFmtId="0" fontId="15" fillId="0" borderId="7" xfId="0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11" xfId="0" applyFont="1" applyBorder="1"/>
    <xf numFmtId="0" fontId="13" fillId="0" borderId="7" xfId="0" applyFont="1" applyFill="1" applyBorder="1" applyAlignment="1">
      <alignment horizontal="right"/>
    </xf>
    <xf numFmtId="0" fontId="14" fillId="0" borderId="8" xfId="0" applyNumberFormat="1" applyFont="1" applyBorder="1"/>
    <xf numFmtId="2" fontId="14" fillId="0" borderId="8" xfId="0" applyNumberFormat="1" applyFont="1" applyBorder="1"/>
    <xf numFmtId="49" fontId="14" fillId="0" borderId="8" xfId="0" applyNumberFormat="1" applyFont="1" applyBorder="1"/>
    <xf numFmtId="0" fontId="14" fillId="0" borderId="10" xfId="0" applyFont="1" applyBorder="1" applyAlignment="1"/>
    <xf numFmtId="0" fontId="13" fillId="0" borderId="8" xfId="0" applyFont="1" applyBorder="1" applyAlignment="1">
      <alignment horizontal="center"/>
    </xf>
    <xf numFmtId="0" fontId="13" fillId="0" borderId="8" xfId="0" applyNumberFormat="1" applyFont="1" applyBorder="1" applyAlignment="1">
      <alignment horizontal="right"/>
    </xf>
    <xf numFmtId="0" fontId="15" fillId="0" borderId="8" xfId="0" applyFont="1" applyFill="1" applyBorder="1" applyAlignment="1"/>
    <xf numFmtId="0" fontId="21" fillId="0" borderId="8" xfId="0" applyFont="1" applyBorder="1"/>
    <xf numFmtId="0" fontId="16" fillId="0" borderId="8" xfId="0" applyFont="1" applyFill="1" applyBorder="1" applyAlignment="1"/>
    <xf numFmtId="0" fontId="13" fillId="0" borderId="12" xfId="0" applyFont="1" applyBorder="1" applyAlignment="1"/>
    <xf numFmtId="0" fontId="14" fillId="0" borderId="8" xfId="0" applyFont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4" fillId="0" borderId="11" xfId="0" applyFont="1" applyBorder="1"/>
    <xf numFmtId="0" fontId="13" fillId="0" borderId="12" xfId="0" applyFont="1" applyBorder="1" applyAlignment="1"/>
    <xf numFmtId="0" fontId="14" fillId="0" borderId="8" xfId="0" applyFont="1" applyBorder="1" applyAlignment="1"/>
    <xf numFmtId="0" fontId="14" fillId="0" borderId="8" xfId="0" applyFont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13" fillId="0" borderId="8" xfId="0" applyFont="1" applyBorder="1" applyAlignment="1"/>
    <xf numFmtId="0" fontId="14" fillId="0" borderId="11" xfId="0" applyFont="1" applyBorder="1"/>
    <xf numFmtId="0" fontId="14" fillId="0" borderId="10" xfId="0" applyFont="1" applyFill="1" applyBorder="1" applyAlignment="1">
      <alignment horizontal="right"/>
    </xf>
    <xf numFmtId="0" fontId="22" fillId="0" borderId="0" xfId="0" applyFont="1"/>
    <xf numFmtId="0" fontId="23" fillId="0" borderId="8" xfId="0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8" fillId="0" borderId="11" xfId="0" applyFont="1" applyBorder="1"/>
    <xf numFmtId="0" fontId="18" fillId="0" borderId="15" xfId="0" applyFont="1" applyBorder="1"/>
    <xf numFmtId="0" fontId="18" fillId="0" borderId="7" xfId="0" applyFont="1" applyBorder="1"/>
    <xf numFmtId="0" fontId="13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2" xfId="0" applyFont="1" applyBorder="1" applyAlignment="1">
      <alignment horizontal="left" vertical="top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 wrapText="1" shrinkToFi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4" fillId="0" borderId="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3" fillId="0" borderId="1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1" xfId="0" applyFont="1" applyBorder="1" applyAlignment="1"/>
    <xf numFmtId="0" fontId="13" fillId="0" borderId="15" xfId="0" applyFont="1" applyBorder="1" applyAlignment="1"/>
    <xf numFmtId="0" fontId="13" fillId="0" borderId="7" xfId="0" applyFont="1" applyBorder="1" applyAlignment="1"/>
    <xf numFmtId="0" fontId="15" fillId="0" borderId="11" xfId="0" applyFont="1" applyBorder="1" applyAlignment="1"/>
    <xf numFmtId="0" fontId="15" fillId="0" borderId="15" xfId="0" applyFont="1" applyBorder="1" applyAlignment="1"/>
    <xf numFmtId="0" fontId="15" fillId="0" borderId="7" xfId="0" applyFont="1" applyBorder="1" applyAlignment="1"/>
    <xf numFmtId="0" fontId="13" fillId="0" borderId="12" xfId="0" applyFont="1" applyBorder="1" applyAlignment="1"/>
    <xf numFmtId="0" fontId="13" fillId="0" borderId="2" xfId="0" applyFont="1" applyBorder="1" applyAlignment="1"/>
    <xf numFmtId="0" fontId="13" fillId="0" borderId="13" xfId="0" applyFont="1" applyBorder="1" applyAlignment="1"/>
    <xf numFmtId="0" fontId="14" fillId="0" borderId="2" xfId="0" applyFont="1" applyBorder="1" applyAlignment="1">
      <alignment horizontal="center"/>
    </xf>
    <xf numFmtId="0" fontId="14" fillId="0" borderId="11" xfId="0" applyFont="1" applyBorder="1" applyAlignment="1"/>
    <xf numFmtId="0" fontId="14" fillId="0" borderId="15" xfId="0" applyFont="1" applyBorder="1" applyAlignment="1"/>
    <xf numFmtId="0" fontId="14" fillId="0" borderId="7" xfId="0" applyFont="1" applyBorder="1" applyAlignment="1"/>
    <xf numFmtId="0" fontId="14" fillId="0" borderId="8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4" fillId="0" borderId="8" xfId="0" applyFont="1" applyBorder="1" applyAlignment="1"/>
    <xf numFmtId="0" fontId="16" fillId="0" borderId="11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14" fillId="0" borderId="1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0" xfId="0" applyFont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5" fillId="0" borderId="15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4" fillId="0" borderId="8" xfId="0" applyFont="1" applyBorder="1" applyAlignment="1">
      <alignment horizontal="center" wrapText="1" shrinkToFit="1"/>
    </xf>
    <xf numFmtId="0" fontId="14" fillId="0" borderId="14" xfId="0" applyFont="1" applyBorder="1" applyAlignment="1">
      <alignment horizontal="center" wrapText="1" shrinkToFit="1"/>
    </xf>
    <xf numFmtId="0" fontId="15" fillId="0" borderId="1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4" fillId="0" borderId="6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2" fillId="0" borderId="11" xfId="0" applyFont="1" applyBorder="1" applyAlignment="1"/>
    <xf numFmtId="0" fontId="12" fillId="0" borderId="15" xfId="0" applyFont="1" applyBorder="1" applyAlignment="1"/>
    <xf numFmtId="0" fontId="12" fillId="0" borderId="7" xfId="0" applyFont="1" applyBorder="1" applyAlignment="1"/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8" xfId="0" applyFont="1" applyBorder="1" applyAlignment="1"/>
    <xf numFmtId="0" fontId="13" fillId="0" borderId="2" xfId="0" applyFont="1" applyBorder="1" applyAlignment="1">
      <alignment horizontal="center"/>
    </xf>
    <xf numFmtId="0" fontId="14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left" vertical="top"/>
    </xf>
    <xf numFmtId="0" fontId="14" fillId="0" borderId="11" xfId="0" applyFont="1" applyBorder="1"/>
    <xf numFmtId="0" fontId="14" fillId="0" borderId="15" xfId="0" applyFont="1" applyBorder="1"/>
    <xf numFmtId="0" fontId="14" fillId="0" borderId="7" xfId="0" applyFont="1" applyBorder="1"/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0" xfId="0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6"/>
  <sheetViews>
    <sheetView workbookViewId="0">
      <selection activeCell="G61" sqref="G61"/>
    </sheetView>
  </sheetViews>
  <sheetFormatPr defaultRowHeight="15" x14ac:dyDescent="0.25"/>
  <cols>
    <col min="3" max="3" width="7.140625" customWidth="1"/>
    <col min="4" max="4" width="6.140625" customWidth="1"/>
    <col min="5" max="5" width="7.5703125" customWidth="1"/>
    <col min="6" max="6" width="7.42578125" customWidth="1"/>
    <col min="7" max="7" width="6.140625" customWidth="1"/>
    <col min="8" max="8" width="5.28515625" customWidth="1"/>
    <col min="9" max="9" width="5.5703125" customWidth="1"/>
    <col min="10" max="10" width="6" customWidth="1"/>
    <col min="11" max="11" width="7.85546875" customWidth="1"/>
    <col min="12" max="12" width="5.28515625" customWidth="1"/>
    <col min="13" max="13" width="5.7109375" customWidth="1"/>
    <col min="14" max="15" width="6" customWidth="1"/>
    <col min="16" max="17" width="7" customWidth="1"/>
    <col min="18" max="18" width="7.5703125" customWidth="1"/>
    <col min="19" max="19" width="8.42578125" customWidth="1"/>
    <col min="20" max="20" width="7" customWidth="1"/>
    <col min="21" max="21" width="6.7109375" customWidth="1"/>
    <col min="22" max="22" width="6.85546875" customWidth="1"/>
    <col min="23" max="23" width="6" customWidth="1"/>
    <col min="24" max="24" width="5.7109375" customWidth="1"/>
  </cols>
  <sheetData>
    <row r="1" spans="1:24" x14ac:dyDescent="0.25">
      <c r="A1" s="191" t="s">
        <v>0</v>
      </c>
      <c r="B1" s="192"/>
      <c r="C1" s="193" t="s">
        <v>313</v>
      </c>
      <c r="D1" s="193"/>
      <c r="E1" s="193"/>
      <c r="F1" s="193"/>
      <c r="G1" s="193"/>
      <c r="H1" s="194" t="s">
        <v>1</v>
      </c>
      <c r="I1" s="195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x14ac:dyDescent="0.25">
      <c r="A2" s="192" t="s">
        <v>2</v>
      </c>
      <c r="B2" s="192"/>
      <c r="C2" s="196" t="s">
        <v>246</v>
      </c>
      <c r="D2" s="196"/>
      <c r="E2" s="196"/>
      <c r="F2" s="196"/>
      <c r="G2" s="196"/>
      <c r="H2" s="73"/>
      <c r="I2" s="96"/>
      <c r="J2" s="96"/>
      <c r="K2" s="96"/>
      <c r="L2" s="97"/>
      <c r="M2" s="98"/>
      <c r="N2" s="95"/>
      <c r="O2" s="95"/>
      <c r="P2" s="95"/>
      <c r="Q2" s="95"/>
      <c r="R2" s="95"/>
      <c r="S2" s="95"/>
      <c r="T2" s="95"/>
      <c r="U2" s="67"/>
      <c r="V2" s="67"/>
      <c r="W2" s="67"/>
      <c r="X2" s="67"/>
    </row>
    <row r="3" spans="1:24" x14ac:dyDescent="0.25">
      <c r="A3" s="205" t="s">
        <v>4</v>
      </c>
      <c r="B3" s="206"/>
      <c r="C3" s="207"/>
      <c r="D3" s="16" t="s">
        <v>5</v>
      </c>
      <c r="E3" s="197" t="s">
        <v>288</v>
      </c>
      <c r="F3" s="197" t="s">
        <v>289</v>
      </c>
      <c r="G3" s="198" t="s">
        <v>290</v>
      </c>
      <c r="H3" s="200" t="s">
        <v>318</v>
      </c>
      <c r="I3" s="200"/>
      <c r="J3" s="200"/>
      <c r="K3" s="200"/>
      <c r="L3" s="202" t="s">
        <v>323</v>
      </c>
      <c r="M3" s="203"/>
      <c r="N3" s="203"/>
      <c r="O3" s="203"/>
      <c r="P3" s="204"/>
      <c r="Q3" s="202" t="s">
        <v>317</v>
      </c>
      <c r="R3" s="203"/>
      <c r="S3" s="203"/>
      <c r="T3" s="203"/>
      <c r="U3" s="203"/>
      <c r="V3" s="203"/>
      <c r="W3" s="203"/>
      <c r="X3" s="204"/>
    </row>
    <row r="4" spans="1:24" x14ac:dyDescent="0.25">
      <c r="A4" s="210" t="s">
        <v>6</v>
      </c>
      <c r="B4" s="211"/>
      <c r="C4" s="212"/>
      <c r="D4" s="17" t="s">
        <v>7</v>
      </c>
      <c r="E4" s="197"/>
      <c r="F4" s="197"/>
      <c r="G4" s="199"/>
      <c r="H4" s="200" t="s">
        <v>8</v>
      </c>
      <c r="I4" s="200" t="s">
        <v>9</v>
      </c>
      <c r="J4" s="200" t="s">
        <v>10</v>
      </c>
      <c r="K4" s="201" t="s">
        <v>11</v>
      </c>
      <c r="L4" s="201" t="s">
        <v>12</v>
      </c>
      <c r="M4" s="200" t="s">
        <v>13</v>
      </c>
      <c r="N4" s="208" t="s">
        <v>324</v>
      </c>
      <c r="O4" s="200" t="s">
        <v>14</v>
      </c>
      <c r="P4" s="200" t="s">
        <v>320</v>
      </c>
      <c r="Q4" s="202" t="s">
        <v>303</v>
      </c>
      <c r="R4" s="202" t="s">
        <v>304</v>
      </c>
      <c r="S4" s="202" t="s">
        <v>305</v>
      </c>
      <c r="T4" s="202" t="s">
        <v>15</v>
      </c>
      <c r="U4" s="200" t="s">
        <v>258</v>
      </c>
      <c r="V4" s="204" t="s">
        <v>16</v>
      </c>
      <c r="W4" s="200" t="s">
        <v>17</v>
      </c>
      <c r="X4" s="200" t="s">
        <v>18</v>
      </c>
    </row>
    <row r="5" spans="1:24" x14ac:dyDescent="0.25">
      <c r="A5" s="213" t="s">
        <v>19</v>
      </c>
      <c r="B5" s="214"/>
      <c r="C5" s="215"/>
      <c r="D5" s="18" t="s">
        <v>287</v>
      </c>
      <c r="E5" s="197"/>
      <c r="F5" s="197"/>
      <c r="G5" s="199"/>
      <c r="H5" s="200"/>
      <c r="I5" s="200"/>
      <c r="J5" s="200"/>
      <c r="K5" s="201"/>
      <c r="L5" s="201"/>
      <c r="M5" s="200"/>
      <c r="N5" s="209"/>
      <c r="O5" s="200"/>
      <c r="P5" s="200"/>
      <c r="Q5" s="202"/>
      <c r="R5" s="202"/>
      <c r="S5" s="202"/>
      <c r="T5" s="202"/>
      <c r="U5" s="200"/>
      <c r="V5" s="204"/>
      <c r="W5" s="200"/>
      <c r="X5" s="200"/>
    </row>
    <row r="6" spans="1:24" x14ac:dyDescent="0.25">
      <c r="A6" s="230"/>
      <c r="B6" s="231"/>
      <c r="C6" s="232"/>
      <c r="D6" s="233" t="s">
        <v>20</v>
      </c>
      <c r="E6" s="233"/>
      <c r="F6" s="233"/>
      <c r="G6" s="233"/>
      <c r="H6" s="19"/>
      <c r="I6" s="20"/>
      <c r="J6" s="20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x14ac:dyDescent="0.25">
      <c r="A7" s="176" t="s">
        <v>89</v>
      </c>
      <c r="B7" s="177"/>
      <c r="C7" s="178"/>
      <c r="D7" s="43" t="s">
        <v>160</v>
      </c>
      <c r="E7" s="23">
        <v>200</v>
      </c>
      <c r="F7" s="23"/>
      <c r="G7" s="23"/>
      <c r="H7" s="23">
        <v>5.99</v>
      </c>
      <c r="I7" s="23">
        <v>10.5</v>
      </c>
      <c r="J7" s="23">
        <v>31.74</v>
      </c>
      <c r="K7" s="23">
        <v>246.08</v>
      </c>
      <c r="L7" s="23">
        <v>0.08</v>
      </c>
      <c r="M7" s="23">
        <v>1.1499999999999999</v>
      </c>
      <c r="N7" s="23">
        <v>56.86</v>
      </c>
      <c r="O7" s="23">
        <v>0.17</v>
      </c>
      <c r="P7" s="23">
        <f>SUM(P9:P13)</f>
        <v>0.375</v>
      </c>
      <c r="Q7" s="23">
        <f>SUM(Q9:Q13)</f>
        <v>1.6500000000000001E-2</v>
      </c>
      <c r="R7" s="23">
        <f t="shared" ref="R7:S7" si="0">SUM(R9:R13)</f>
        <v>6.1000000000000004E-3</v>
      </c>
      <c r="S7" s="23">
        <f t="shared" si="0"/>
        <v>5.7300000000000004E-2</v>
      </c>
      <c r="T7" s="23">
        <v>131.15</v>
      </c>
      <c r="U7" s="23">
        <v>184</v>
      </c>
      <c r="V7" s="23">
        <v>115.87</v>
      </c>
      <c r="W7" s="23">
        <v>19.899999999999999</v>
      </c>
      <c r="X7" s="23">
        <v>0.46</v>
      </c>
    </row>
    <row r="8" spans="1:24" x14ac:dyDescent="0.25">
      <c r="A8" s="221" t="s">
        <v>245</v>
      </c>
      <c r="B8" s="222"/>
      <c r="C8" s="223"/>
      <c r="D8" s="26"/>
      <c r="E8" s="40">
        <v>5</v>
      </c>
      <c r="F8" s="26"/>
      <c r="G8" s="26"/>
      <c r="H8" s="26"/>
      <c r="I8" s="26"/>
      <c r="J8" s="26"/>
      <c r="K8" s="26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x14ac:dyDescent="0.25">
      <c r="A9" s="182" t="s">
        <v>115</v>
      </c>
      <c r="B9" s="183"/>
      <c r="C9" s="184"/>
      <c r="D9" s="26"/>
      <c r="E9" s="26"/>
      <c r="F9" s="20">
        <v>31</v>
      </c>
      <c r="G9" s="20">
        <v>31</v>
      </c>
      <c r="H9" s="20"/>
      <c r="I9" s="20"/>
      <c r="J9" s="20"/>
      <c r="K9" s="156"/>
      <c r="L9" s="19"/>
      <c r="M9" s="140"/>
      <c r="N9" s="19"/>
      <c r="O9" s="19"/>
      <c r="P9" s="25"/>
      <c r="Q9" s="25"/>
      <c r="R9" s="25">
        <v>4.7000000000000002E-3</v>
      </c>
      <c r="S9" s="25">
        <v>7.3000000000000001E-3</v>
      </c>
      <c r="T9" s="19"/>
      <c r="U9" s="19"/>
      <c r="V9" s="19"/>
      <c r="W9" s="19"/>
      <c r="X9" s="19"/>
    </row>
    <row r="10" spans="1:24" x14ac:dyDescent="0.25">
      <c r="A10" s="182" t="s">
        <v>24</v>
      </c>
      <c r="B10" s="183"/>
      <c r="C10" s="184"/>
      <c r="D10" s="26"/>
      <c r="E10" s="26"/>
      <c r="F10" s="20">
        <v>100</v>
      </c>
      <c r="G10" s="20">
        <v>100</v>
      </c>
      <c r="H10" s="20"/>
      <c r="I10" s="20"/>
      <c r="J10" s="20"/>
      <c r="K10" s="156"/>
      <c r="L10" s="19"/>
      <c r="M10" s="19"/>
      <c r="N10" s="19"/>
      <c r="O10" s="19"/>
      <c r="P10" s="25">
        <v>0.3</v>
      </c>
      <c r="Q10" s="25">
        <v>1.6E-2</v>
      </c>
      <c r="R10" s="25">
        <v>1.4E-3</v>
      </c>
      <c r="S10" s="25">
        <v>0.05</v>
      </c>
      <c r="T10" s="19"/>
      <c r="U10" s="19"/>
      <c r="V10" s="19"/>
      <c r="W10" s="19"/>
      <c r="X10" s="19"/>
    </row>
    <row r="11" spans="1:24" x14ac:dyDescent="0.25">
      <c r="A11" s="224" t="s">
        <v>26</v>
      </c>
      <c r="B11" s="225"/>
      <c r="C11" s="226"/>
      <c r="D11" s="26"/>
      <c r="E11" s="26"/>
      <c r="F11" s="20">
        <v>5</v>
      </c>
      <c r="G11" s="20">
        <v>5</v>
      </c>
      <c r="H11" s="20"/>
      <c r="I11" s="20"/>
      <c r="J11" s="20"/>
      <c r="K11" s="156"/>
      <c r="L11" s="19"/>
      <c r="M11" s="19"/>
      <c r="N11" s="19"/>
      <c r="O11" s="19"/>
      <c r="P11" s="25">
        <v>7.4999999999999997E-2</v>
      </c>
      <c r="Q11" s="25">
        <v>5.0000000000000001E-4</v>
      </c>
      <c r="R11" s="25"/>
      <c r="S11" s="25"/>
      <c r="T11" s="19"/>
      <c r="U11" s="19"/>
      <c r="V11" s="19"/>
      <c r="W11" s="19"/>
      <c r="X11" s="19"/>
    </row>
    <row r="12" spans="1:24" x14ac:dyDescent="0.25">
      <c r="A12" s="224" t="s">
        <v>67</v>
      </c>
      <c r="B12" s="225"/>
      <c r="C12" s="226"/>
      <c r="D12" s="26"/>
      <c r="E12" s="26"/>
      <c r="F12" s="20">
        <v>6</v>
      </c>
      <c r="G12" s="20">
        <v>6</v>
      </c>
      <c r="H12" s="20"/>
      <c r="I12" s="20"/>
      <c r="J12" s="20"/>
      <c r="K12" s="156"/>
      <c r="L12" s="19"/>
      <c r="M12" s="19"/>
      <c r="N12" s="19"/>
      <c r="O12" s="19"/>
      <c r="P12" s="25"/>
      <c r="Q12" s="25"/>
      <c r="R12" s="25"/>
      <c r="S12" s="25"/>
      <c r="T12" s="19"/>
      <c r="U12" s="19"/>
      <c r="V12" s="19"/>
      <c r="W12" s="19"/>
      <c r="X12" s="19"/>
    </row>
    <row r="13" spans="1:24" x14ac:dyDescent="0.25">
      <c r="A13" s="227" t="s">
        <v>27</v>
      </c>
      <c r="B13" s="228"/>
      <c r="C13" s="229"/>
      <c r="D13" s="29"/>
      <c r="E13" s="29"/>
      <c r="F13" s="141">
        <v>75</v>
      </c>
      <c r="G13" s="141">
        <v>75</v>
      </c>
      <c r="H13" s="141"/>
      <c r="I13" s="141"/>
      <c r="J13" s="141"/>
      <c r="K13" s="142"/>
      <c r="L13" s="130"/>
      <c r="M13" s="130"/>
      <c r="N13" s="130"/>
      <c r="O13" s="130"/>
      <c r="P13" s="25"/>
      <c r="Q13" s="25"/>
      <c r="R13" s="25"/>
      <c r="S13" s="25"/>
      <c r="T13" s="130"/>
      <c r="U13" s="130"/>
      <c r="V13" s="130"/>
      <c r="W13" s="130"/>
      <c r="X13" s="130"/>
    </row>
    <row r="14" spans="1:24" x14ac:dyDescent="0.25">
      <c r="A14" s="176" t="s">
        <v>163</v>
      </c>
      <c r="B14" s="177"/>
      <c r="C14" s="178"/>
      <c r="D14" s="23" t="s">
        <v>164</v>
      </c>
      <c r="E14" s="23">
        <v>200</v>
      </c>
      <c r="F14" s="23"/>
      <c r="G14" s="23"/>
      <c r="H14" s="23">
        <v>4.08</v>
      </c>
      <c r="I14" s="23">
        <v>3.54</v>
      </c>
      <c r="J14" s="23">
        <v>17.579999999999998</v>
      </c>
      <c r="K14" s="23">
        <v>118.6</v>
      </c>
      <c r="L14" s="23">
        <v>0.06</v>
      </c>
      <c r="M14" s="23">
        <v>1.59</v>
      </c>
      <c r="N14" s="23">
        <v>24.4</v>
      </c>
      <c r="O14" s="23">
        <v>0.19</v>
      </c>
      <c r="P14" s="23">
        <f>SUM(P15:P18)</f>
        <v>0.56640000000000001</v>
      </c>
      <c r="Q14" s="23">
        <f t="shared" ref="Q14:S14" si="1">SUM(Q15:Q18)</f>
        <v>1.6E-2</v>
      </c>
      <c r="R14" s="23">
        <f t="shared" si="1"/>
        <v>1.4E-3</v>
      </c>
      <c r="S14" s="23">
        <f t="shared" si="1"/>
        <v>0.05</v>
      </c>
      <c r="T14" s="23">
        <v>152.22</v>
      </c>
      <c r="U14" s="23">
        <v>216.34</v>
      </c>
      <c r="V14" s="23">
        <v>124.56</v>
      </c>
      <c r="W14" s="23">
        <v>21.34</v>
      </c>
      <c r="X14" s="23">
        <v>0.48</v>
      </c>
    </row>
    <row r="15" spans="1:24" s="15" customFormat="1" ht="12" x14ac:dyDescent="0.2">
      <c r="A15" s="170" t="s">
        <v>24</v>
      </c>
      <c r="B15" s="171"/>
      <c r="C15" s="172"/>
      <c r="D15" s="27"/>
      <c r="E15" s="23"/>
      <c r="F15" s="28">
        <v>100</v>
      </c>
      <c r="G15" s="28">
        <v>100</v>
      </c>
      <c r="H15" s="23"/>
      <c r="I15" s="23"/>
      <c r="J15" s="23"/>
      <c r="K15" s="23"/>
      <c r="L15" s="23"/>
      <c r="M15" s="23"/>
      <c r="N15" s="23"/>
      <c r="O15" s="23"/>
      <c r="P15" s="23">
        <v>0.3</v>
      </c>
      <c r="Q15" s="28">
        <v>1.6E-2</v>
      </c>
      <c r="R15" s="28">
        <v>1.4E-3</v>
      </c>
      <c r="S15" s="28">
        <v>0.05</v>
      </c>
      <c r="T15" s="23"/>
      <c r="U15" s="23"/>
      <c r="V15" s="23"/>
      <c r="W15" s="23"/>
      <c r="X15" s="23"/>
    </row>
    <row r="16" spans="1:24" s="15" customFormat="1" ht="12" x14ac:dyDescent="0.2">
      <c r="A16" s="182" t="s">
        <v>165</v>
      </c>
      <c r="B16" s="183"/>
      <c r="C16" s="184"/>
      <c r="D16" s="25"/>
      <c r="E16" s="25"/>
      <c r="F16" s="25">
        <v>4</v>
      </c>
      <c r="G16" s="25">
        <v>4</v>
      </c>
      <c r="H16" s="25"/>
      <c r="I16" s="25"/>
      <c r="J16" s="25"/>
      <c r="K16" s="25"/>
      <c r="L16" s="25"/>
      <c r="M16" s="25"/>
      <c r="N16" s="25"/>
      <c r="O16" s="25"/>
      <c r="P16" s="25">
        <v>0.26640000000000003</v>
      </c>
      <c r="R16" s="25"/>
      <c r="S16" s="25"/>
      <c r="T16" s="25"/>
      <c r="U16" s="25"/>
      <c r="V16" s="25"/>
      <c r="W16" s="25"/>
      <c r="X16" s="25"/>
    </row>
    <row r="17" spans="1:24" s="15" customFormat="1" ht="12" x14ac:dyDescent="0.2">
      <c r="A17" s="170" t="s">
        <v>67</v>
      </c>
      <c r="B17" s="171"/>
      <c r="C17" s="172"/>
      <c r="D17" s="24"/>
      <c r="E17" s="24"/>
      <c r="F17" s="29">
        <v>13</v>
      </c>
      <c r="G17" s="29">
        <v>13</v>
      </c>
      <c r="H17" s="24"/>
      <c r="I17" s="24"/>
      <c r="J17" s="24"/>
      <c r="K17" s="24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s="15" customFormat="1" ht="12" x14ac:dyDescent="0.2">
      <c r="A18" s="170" t="s">
        <v>27</v>
      </c>
      <c r="B18" s="171"/>
      <c r="C18" s="172"/>
      <c r="D18" s="24"/>
      <c r="E18" s="29"/>
      <c r="F18" s="29">
        <v>110</v>
      </c>
      <c r="G18" s="29">
        <v>110</v>
      </c>
      <c r="H18" s="24"/>
      <c r="I18" s="24"/>
      <c r="J18" s="24"/>
      <c r="K18" s="24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x14ac:dyDescent="0.25">
      <c r="A19" s="188" t="s">
        <v>139</v>
      </c>
      <c r="B19" s="189"/>
      <c r="C19" s="190"/>
      <c r="D19" s="30" t="s">
        <v>140</v>
      </c>
      <c r="E19" s="31">
        <v>50</v>
      </c>
      <c r="F19" s="31"/>
      <c r="G19" s="31"/>
      <c r="H19" s="32">
        <v>5.71</v>
      </c>
      <c r="I19" s="32">
        <v>7.58</v>
      </c>
      <c r="J19" s="32">
        <v>3.04</v>
      </c>
      <c r="K19" s="32">
        <v>103</v>
      </c>
      <c r="L19" s="32">
        <v>0.05</v>
      </c>
      <c r="M19" s="32">
        <v>0.1</v>
      </c>
      <c r="N19" s="32">
        <v>116</v>
      </c>
      <c r="O19" s="32">
        <v>0.2</v>
      </c>
      <c r="P19" s="32">
        <f>SUM(P20:P24)</f>
        <v>0.96770000000000012</v>
      </c>
      <c r="Q19" s="32">
        <f t="shared" ref="Q19:S19" si="2">SUM(Q20:Q24)</f>
        <v>1.9460000000000002E-2</v>
      </c>
      <c r="R19" s="32">
        <f t="shared" si="2"/>
        <v>4.7599999999999995E-3</v>
      </c>
      <c r="S19" s="32">
        <f t="shared" si="2"/>
        <v>2.9199999999999997E-2</v>
      </c>
      <c r="T19" s="32">
        <v>41.4</v>
      </c>
      <c r="U19" s="32">
        <v>81.64</v>
      </c>
      <c r="V19" s="32">
        <v>89.6</v>
      </c>
      <c r="W19" s="32">
        <v>6.77</v>
      </c>
      <c r="X19" s="32">
        <v>1.07</v>
      </c>
    </row>
    <row r="20" spans="1:24" x14ac:dyDescent="0.25">
      <c r="A20" s="218" t="s">
        <v>28</v>
      </c>
      <c r="B20" s="219"/>
      <c r="C20" s="220"/>
      <c r="D20" s="30"/>
      <c r="E20" s="33"/>
      <c r="F20" s="33">
        <v>40</v>
      </c>
      <c r="G20" s="33">
        <v>40</v>
      </c>
      <c r="H20" s="34"/>
      <c r="I20" s="34"/>
      <c r="J20" s="34"/>
      <c r="K20" s="34"/>
      <c r="L20" s="34"/>
      <c r="M20" s="34"/>
      <c r="N20" s="34"/>
      <c r="O20" s="34"/>
      <c r="P20" s="34">
        <v>0.88</v>
      </c>
      <c r="Q20" s="34">
        <v>1.44E-2</v>
      </c>
      <c r="R20" s="34">
        <v>4.4000000000000003E-3</v>
      </c>
      <c r="S20" s="34">
        <v>2.1999999999999999E-2</v>
      </c>
      <c r="T20" s="34"/>
      <c r="U20" s="34"/>
      <c r="V20" s="34"/>
      <c r="W20" s="34"/>
      <c r="X20" s="34"/>
    </row>
    <row r="21" spans="1:24" x14ac:dyDescent="0.25">
      <c r="A21" s="218" t="s">
        <v>24</v>
      </c>
      <c r="B21" s="219"/>
      <c r="C21" s="220"/>
      <c r="D21" s="30"/>
      <c r="E21" s="31"/>
      <c r="F21" s="33">
        <v>13</v>
      </c>
      <c r="G21" s="33">
        <v>13</v>
      </c>
      <c r="H21" s="34"/>
      <c r="I21" s="34"/>
      <c r="J21" s="34"/>
      <c r="K21" s="34"/>
      <c r="L21" s="34"/>
      <c r="M21" s="34"/>
      <c r="N21" s="34"/>
      <c r="O21" s="34"/>
      <c r="P21" s="34">
        <v>3.9E-2</v>
      </c>
      <c r="Q21" s="34">
        <v>4.7000000000000002E-3</v>
      </c>
      <c r="R21" s="34">
        <v>1.8000000000000001E-4</v>
      </c>
      <c r="S21" s="34">
        <v>6.4999999999999997E-3</v>
      </c>
      <c r="T21" s="34"/>
      <c r="U21" s="34"/>
      <c r="V21" s="34"/>
      <c r="W21" s="34"/>
      <c r="X21" s="34"/>
    </row>
    <row r="22" spans="1:24" x14ac:dyDescent="0.25">
      <c r="A22" s="218" t="s">
        <v>55</v>
      </c>
      <c r="B22" s="219"/>
      <c r="C22" s="220"/>
      <c r="D22" s="30"/>
      <c r="E22" s="31"/>
      <c r="F22" s="33">
        <v>3</v>
      </c>
      <c r="G22" s="33">
        <v>3</v>
      </c>
      <c r="H22" s="34"/>
      <c r="I22" s="34"/>
      <c r="J22" s="34"/>
      <c r="K22" s="34"/>
      <c r="L22" s="34"/>
      <c r="M22" s="34"/>
      <c r="N22" s="34"/>
      <c r="O22" s="34"/>
      <c r="P22" s="34"/>
      <c r="Q22" s="34">
        <v>6.0000000000000002E-5</v>
      </c>
      <c r="R22" s="34">
        <v>1.8000000000000001E-4</v>
      </c>
      <c r="S22" s="34">
        <v>6.9999999999999999E-4</v>
      </c>
      <c r="T22" s="34"/>
      <c r="U22" s="34"/>
      <c r="V22" s="34"/>
      <c r="W22" s="34"/>
      <c r="X22" s="34"/>
    </row>
    <row r="23" spans="1:24" x14ac:dyDescent="0.25">
      <c r="A23" s="218" t="s">
        <v>26</v>
      </c>
      <c r="B23" s="219"/>
      <c r="C23" s="220"/>
      <c r="D23" s="30"/>
      <c r="E23" s="31"/>
      <c r="F23" s="33">
        <v>3</v>
      </c>
      <c r="G23" s="33">
        <v>3</v>
      </c>
      <c r="H23" s="34"/>
      <c r="I23" s="34"/>
      <c r="J23" s="34"/>
      <c r="K23" s="34"/>
      <c r="L23" s="34"/>
      <c r="M23" s="34"/>
      <c r="N23" s="34"/>
      <c r="O23" s="34"/>
      <c r="P23" s="34">
        <v>4.4999999999999998E-2</v>
      </c>
      <c r="Q23" s="34">
        <v>2.9999999999999997E-4</v>
      </c>
      <c r="R23" s="34"/>
      <c r="S23" s="34"/>
      <c r="T23" s="34"/>
      <c r="U23" s="34"/>
      <c r="V23" s="34"/>
      <c r="W23" s="34"/>
      <c r="X23" s="34"/>
    </row>
    <row r="24" spans="1:24" ht="15.75" customHeight="1" x14ac:dyDescent="0.25">
      <c r="A24" s="218" t="s">
        <v>54</v>
      </c>
      <c r="B24" s="219"/>
      <c r="C24" s="220"/>
      <c r="D24" s="30"/>
      <c r="E24" s="31"/>
      <c r="F24" s="33">
        <v>5</v>
      </c>
      <c r="G24" s="33">
        <v>5</v>
      </c>
      <c r="H24" s="34"/>
      <c r="I24" s="34"/>
      <c r="J24" s="34"/>
      <c r="K24" s="34"/>
      <c r="L24" s="34"/>
      <c r="M24" s="34"/>
      <c r="N24" s="34"/>
      <c r="O24" s="34"/>
      <c r="P24" s="34">
        <v>3.7000000000000002E-3</v>
      </c>
      <c r="Q24" s="34"/>
      <c r="R24" s="34"/>
      <c r="S24" s="34"/>
      <c r="T24" s="34"/>
      <c r="U24" s="34"/>
      <c r="V24" s="34"/>
      <c r="W24" s="34"/>
      <c r="X24" s="34"/>
    </row>
    <row r="25" spans="1:24" ht="12.75" customHeight="1" x14ac:dyDescent="0.25">
      <c r="A25" s="234" t="s">
        <v>93</v>
      </c>
      <c r="B25" s="235"/>
      <c r="C25" s="236"/>
      <c r="D25" s="24" t="s">
        <v>94</v>
      </c>
      <c r="E25" s="24">
        <v>14</v>
      </c>
      <c r="F25" s="24">
        <v>15</v>
      </c>
      <c r="G25" s="24">
        <v>14</v>
      </c>
      <c r="H25" s="24">
        <v>3.25</v>
      </c>
      <c r="I25" s="24">
        <v>4.13</v>
      </c>
      <c r="J25" s="24">
        <v>0</v>
      </c>
      <c r="K25" s="24">
        <v>50.42</v>
      </c>
      <c r="L25" s="24">
        <v>4.0000000000000001E-3</v>
      </c>
      <c r="M25" s="24">
        <v>9.8000000000000004E-2</v>
      </c>
      <c r="N25" s="24">
        <v>36.409999999999997</v>
      </c>
      <c r="O25" s="24">
        <v>4.2000000000000003E-2</v>
      </c>
      <c r="P25" s="24">
        <v>0.13400000000000001</v>
      </c>
      <c r="Q25" s="24">
        <v>1.5E-3</v>
      </c>
      <c r="R25" s="24">
        <v>1.6999999999999999E-3</v>
      </c>
      <c r="S25" s="24">
        <v>0</v>
      </c>
      <c r="T25" s="24">
        <v>123.25</v>
      </c>
      <c r="U25" s="24">
        <v>12.32</v>
      </c>
      <c r="V25" s="24">
        <v>70</v>
      </c>
      <c r="W25" s="24">
        <v>4.9000000000000004</v>
      </c>
      <c r="X25" s="24">
        <v>0.14000000000000001</v>
      </c>
    </row>
    <row r="26" spans="1:24" ht="14.25" customHeight="1" x14ac:dyDescent="0.25">
      <c r="A26" s="234" t="s">
        <v>213</v>
      </c>
      <c r="B26" s="235"/>
      <c r="C26" s="236"/>
      <c r="D26" s="24" t="s">
        <v>33</v>
      </c>
      <c r="E26" s="24">
        <v>5</v>
      </c>
      <c r="F26" s="35"/>
      <c r="G26" s="35"/>
      <c r="H26" s="24">
        <v>0.04</v>
      </c>
      <c r="I26" s="24">
        <v>3.62</v>
      </c>
      <c r="J26" s="24">
        <v>6.5000000000000002E-2</v>
      </c>
      <c r="K26" s="36">
        <v>33</v>
      </c>
      <c r="L26" s="23">
        <v>0</v>
      </c>
      <c r="M26" s="23">
        <v>0</v>
      </c>
      <c r="N26" s="23">
        <v>20</v>
      </c>
      <c r="O26" s="23">
        <v>5.0000000000000001E-3</v>
      </c>
      <c r="P26" s="24">
        <v>7.4999999999999997E-2</v>
      </c>
      <c r="Q26" s="24">
        <v>5.0000000000000001E-4</v>
      </c>
      <c r="R26" s="24">
        <v>0</v>
      </c>
      <c r="S26" s="24">
        <v>0</v>
      </c>
      <c r="T26" s="23">
        <v>1.2</v>
      </c>
      <c r="U26" s="23">
        <v>1.5</v>
      </c>
      <c r="V26" s="23">
        <v>1.5</v>
      </c>
      <c r="W26" s="23">
        <v>0</v>
      </c>
      <c r="X26" s="23">
        <v>0.01</v>
      </c>
    </row>
    <row r="27" spans="1:24" ht="13.5" customHeight="1" x14ac:dyDescent="0.25">
      <c r="A27" s="176" t="s">
        <v>32</v>
      </c>
      <c r="B27" s="177"/>
      <c r="C27" s="178"/>
      <c r="D27" s="25"/>
      <c r="E27" s="23">
        <v>35</v>
      </c>
      <c r="F27" s="23">
        <v>35</v>
      </c>
      <c r="G27" s="23"/>
      <c r="H27" s="37">
        <v>2.76</v>
      </c>
      <c r="I27" s="37">
        <v>0.35</v>
      </c>
      <c r="J27" s="37">
        <v>16.899999999999999</v>
      </c>
      <c r="K27" s="38">
        <v>82.25</v>
      </c>
      <c r="L27" s="23">
        <v>5.6000000000000001E-2</v>
      </c>
      <c r="M27" s="23">
        <v>0</v>
      </c>
      <c r="N27" s="23">
        <v>0</v>
      </c>
      <c r="O27" s="23">
        <v>2.1000000000000001E-2</v>
      </c>
      <c r="P27" s="24">
        <v>0</v>
      </c>
      <c r="Q27" s="24">
        <v>3.2000000000000002E-3</v>
      </c>
      <c r="R27" s="24">
        <v>7.7000000000000002E-3</v>
      </c>
      <c r="S27" s="24">
        <v>0.01</v>
      </c>
      <c r="T27" s="23">
        <v>8.0500000000000007</v>
      </c>
      <c r="U27" s="23">
        <v>46.55</v>
      </c>
      <c r="V27" s="23">
        <v>30.45</v>
      </c>
      <c r="W27" s="23">
        <v>11.55</v>
      </c>
      <c r="X27" s="23">
        <v>0.7</v>
      </c>
    </row>
    <row r="28" spans="1:24" ht="13.5" customHeight="1" x14ac:dyDescent="0.25">
      <c r="A28" s="176" t="s">
        <v>286</v>
      </c>
      <c r="B28" s="177"/>
      <c r="C28" s="178"/>
      <c r="D28" s="25"/>
      <c r="E28" s="23">
        <v>15</v>
      </c>
      <c r="F28" s="23">
        <v>15</v>
      </c>
      <c r="G28" s="23"/>
      <c r="H28" s="23">
        <v>1.1499999999999999</v>
      </c>
      <c r="I28" s="23">
        <v>0.21</v>
      </c>
      <c r="J28" s="23">
        <v>5.65</v>
      </c>
      <c r="K28" s="39">
        <v>30.15</v>
      </c>
      <c r="L28" s="23">
        <v>0.03</v>
      </c>
      <c r="M28" s="23">
        <v>0</v>
      </c>
      <c r="N28" s="23">
        <v>0</v>
      </c>
      <c r="O28" s="23">
        <v>1.2999999999999999E-2</v>
      </c>
      <c r="P28" s="24">
        <v>0</v>
      </c>
      <c r="Q28" s="24">
        <v>8.0000000000000004E-4</v>
      </c>
      <c r="R28" s="24">
        <v>0</v>
      </c>
      <c r="S28" s="24">
        <v>0</v>
      </c>
      <c r="T28" s="23">
        <v>4.95</v>
      </c>
      <c r="U28" s="23">
        <v>36.6</v>
      </c>
      <c r="V28" s="23">
        <v>29.1</v>
      </c>
      <c r="W28" s="23">
        <v>8.5500000000000007</v>
      </c>
      <c r="X28" s="23">
        <v>0.67</v>
      </c>
    </row>
    <row r="29" spans="1:24" x14ac:dyDescent="0.25">
      <c r="A29" s="234" t="s">
        <v>265</v>
      </c>
      <c r="B29" s="235"/>
      <c r="C29" s="236"/>
      <c r="D29" s="26"/>
      <c r="E29" s="40">
        <f>SUM(E7+E8+E14+E19+E25+E26+E27+E28)</f>
        <v>524</v>
      </c>
      <c r="F29" s="24"/>
      <c r="G29" s="24"/>
      <c r="H29" s="24">
        <f t="shared" ref="H29:O29" si="3">SUM(H14:H28)</f>
        <v>16.989999999999998</v>
      </c>
      <c r="I29" s="24">
        <f t="shared" si="3"/>
        <v>19.430000000000003</v>
      </c>
      <c r="J29" s="24">
        <f t="shared" si="3"/>
        <v>43.234999999999992</v>
      </c>
      <c r="K29" s="24">
        <f t="shared" si="3"/>
        <v>417.41999999999996</v>
      </c>
      <c r="L29" s="24">
        <f t="shared" si="3"/>
        <v>0.2</v>
      </c>
      <c r="M29" s="24">
        <f t="shared" si="3"/>
        <v>1.7880000000000003</v>
      </c>
      <c r="N29" s="24">
        <f t="shared" si="3"/>
        <v>196.81</v>
      </c>
      <c r="O29" s="24">
        <f t="shared" si="3"/>
        <v>0.47100000000000003</v>
      </c>
      <c r="P29" s="24">
        <f>SUM(P7+P14+P19+P25+P26+P27+P28)</f>
        <v>2.1181000000000001</v>
      </c>
      <c r="Q29" s="24">
        <f t="shared" ref="Q29:S29" si="4">SUM(Q7+Q14+Q19+Q25+Q26+Q27+Q28)</f>
        <v>5.7960000000000012E-2</v>
      </c>
      <c r="R29" s="24">
        <f t="shared" si="4"/>
        <v>2.1659999999999999E-2</v>
      </c>
      <c r="S29" s="24">
        <f t="shared" si="4"/>
        <v>0.14650000000000002</v>
      </c>
      <c r="T29" s="24">
        <f>SUM(T14:T28)</f>
        <v>331.07</v>
      </c>
      <c r="U29" s="24">
        <f>SUM(U14:U28)</f>
        <v>394.95000000000005</v>
      </c>
      <c r="V29" s="24">
        <f>SUM(V14:V28)</f>
        <v>345.21</v>
      </c>
      <c r="W29" s="24">
        <f>SUM(W14:W28)</f>
        <v>53.11</v>
      </c>
      <c r="X29" s="24">
        <f>SUM(X14:X28)</f>
        <v>3.07</v>
      </c>
    </row>
    <row r="30" spans="1:24" ht="13.5" customHeight="1" x14ac:dyDescent="0.25">
      <c r="A30" s="227"/>
      <c r="B30" s="228"/>
      <c r="C30" s="229"/>
      <c r="D30" s="185" t="s">
        <v>34</v>
      </c>
      <c r="E30" s="216"/>
      <c r="F30" s="216"/>
      <c r="G30" s="217"/>
      <c r="H30" s="26"/>
      <c r="I30" s="26"/>
      <c r="J30" s="26"/>
      <c r="K30" s="41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2.75" customHeight="1" x14ac:dyDescent="0.25">
      <c r="A31" s="176" t="s">
        <v>150</v>
      </c>
      <c r="B31" s="177"/>
      <c r="C31" s="178"/>
      <c r="D31" s="23" t="s">
        <v>60</v>
      </c>
      <c r="E31" s="23">
        <v>200</v>
      </c>
      <c r="F31" s="23">
        <v>249</v>
      </c>
      <c r="G31" s="23">
        <v>200</v>
      </c>
      <c r="H31" s="23">
        <v>0.8</v>
      </c>
      <c r="I31" s="23">
        <v>0.4</v>
      </c>
      <c r="J31" s="23">
        <v>19.600000000000001</v>
      </c>
      <c r="K31" s="39">
        <v>94</v>
      </c>
      <c r="L31" s="23">
        <v>0.06</v>
      </c>
      <c r="M31" s="23">
        <v>20</v>
      </c>
      <c r="N31" s="23">
        <v>0</v>
      </c>
      <c r="O31" s="23">
        <v>0.04</v>
      </c>
      <c r="P31" s="23">
        <v>0</v>
      </c>
      <c r="Q31" s="23">
        <v>0</v>
      </c>
      <c r="R31" s="23">
        <v>0</v>
      </c>
      <c r="S31" s="23">
        <v>0</v>
      </c>
      <c r="T31" s="23">
        <v>32</v>
      </c>
      <c r="U31" s="23">
        <v>556</v>
      </c>
      <c r="V31" s="23">
        <v>22</v>
      </c>
      <c r="W31" s="23">
        <v>18</v>
      </c>
      <c r="X31" s="23">
        <v>4.4000000000000004</v>
      </c>
    </row>
    <row r="32" spans="1:24" x14ac:dyDescent="0.25">
      <c r="A32" s="234" t="s">
        <v>266</v>
      </c>
      <c r="B32" s="235"/>
      <c r="C32" s="236"/>
      <c r="D32" s="25"/>
      <c r="E32" s="23">
        <f>SUM(E31)</f>
        <v>200</v>
      </c>
      <c r="F32" s="23"/>
      <c r="G32" s="23"/>
      <c r="H32" s="23">
        <f t="shared" ref="H32:T32" si="5">SUM(H31:H31)</f>
        <v>0.8</v>
      </c>
      <c r="I32" s="23">
        <f t="shared" si="5"/>
        <v>0.4</v>
      </c>
      <c r="J32" s="23">
        <f t="shared" si="5"/>
        <v>19.600000000000001</v>
      </c>
      <c r="K32" s="23">
        <f t="shared" si="5"/>
        <v>94</v>
      </c>
      <c r="L32" s="23">
        <f t="shared" si="5"/>
        <v>0.06</v>
      </c>
      <c r="M32" s="23">
        <f t="shared" si="5"/>
        <v>20</v>
      </c>
      <c r="N32" s="23">
        <f t="shared" si="5"/>
        <v>0</v>
      </c>
      <c r="O32" s="23">
        <f t="shared" si="5"/>
        <v>0.04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32</v>
      </c>
      <c r="U32" s="23">
        <f t="shared" ref="U32:X32" si="6">SUM(U31:U31)</f>
        <v>556</v>
      </c>
      <c r="V32" s="23">
        <f t="shared" si="6"/>
        <v>22</v>
      </c>
      <c r="W32" s="23">
        <f t="shared" si="6"/>
        <v>18</v>
      </c>
      <c r="X32" s="23">
        <f t="shared" si="6"/>
        <v>4.4000000000000004</v>
      </c>
    </row>
    <row r="33" spans="1:24" ht="12" customHeight="1" x14ac:dyDescent="0.25">
      <c r="A33" s="227"/>
      <c r="B33" s="228"/>
      <c r="C33" s="229"/>
      <c r="D33" s="185" t="s">
        <v>39</v>
      </c>
      <c r="E33" s="216"/>
      <c r="F33" s="216"/>
      <c r="G33" s="217"/>
      <c r="H33" s="25"/>
      <c r="I33" s="25"/>
      <c r="J33" s="25"/>
      <c r="K33" s="42"/>
      <c r="L33" s="25"/>
      <c r="M33" s="23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14.25" customHeight="1" x14ac:dyDescent="0.25">
      <c r="A34" s="176" t="s">
        <v>40</v>
      </c>
      <c r="B34" s="177"/>
      <c r="C34" s="178"/>
      <c r="D34" s="39" t="s">
        <v>41</v>
      </c>
      <c r="E34" s="23">
        <v>250</v>
      </c>
      <c r="F34" s="23"/>
      <c r="G34" s="43"/>
      <c r="H34" s="23">
        <v>1.7549999999999999</v>
      </c>
      <c r="I34" s="23">
        <v>4.95</v>
      </c>
      <c r="J34" s="23">
        <v>7.9</v>
      </c>
      <c r="K34" s="39">
        <v>89.75</v>
      </c>
      <c r="L34" s="23">
        <v>5.7000000000000002E-2</v>
      </c>
      <c r="M34" s="23">
        <v>15.77</v>
      </c>
      <c r="N34" s="23">
        <v>0</v>
      </c>
      <c r="O34" s="23">
        <v>4.7E-2</v>
      </c>
      <c r="P34" s="23">
        <f>SUM(P35:P44)</f>
        <v>3.7000000000000002E-3</v>
      </c>
      <c r="Q34" s="23">
        <f t="shared" ref="Q34:S34" si="7">SUM(Q35:Q44)</f>
        <v>4.4000000000000003E-3</v>
      </c>
      <c r="R34" s="23">
        <f t="shared" si="7"/>
        <v>0</v>
      </c>
      <c r="S34" s="23">
        <f t="shared" si="7"/>
        <v>1.61E-2</v>
      </c>
      <c r="T34" s="23">
        <v>49.25</v>
      </c>
      <c r="U34" s="23">
        <v>383.32</v>
      </c>
      <c r="V34" s="23">
        <v>49</v>
      </c>
      <c r="W34" s="23">
        <v>22.12</v>
      </c>
      <c r="X34" s="23">
        <v>0.82</v>
      </c>
    </row>
    <row r="35" spans="1:24" x14ac:dyDescent="0.25">
      <c r="A35" s="176" t="s">
        <v>42</v>
      </c>
      <c r="B35" s="177"/>
      <c r="C35" s="178"/>
      <c r="D35" s="25"/>
      <c r="E35" s="44">
        <v>5</v>
      </c>
      <c r="F35" s="25"/>
      <c r="G35" s="25"/>
      <c r="H35" s="25"/>
      <c r="I35" s="25"/>
      <c r="J35" s="25"/>
      <c r="K35" s="42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13.5" customHeight="1" x14ac:dyDescent="0.25">
      <c r="A36" s="170" t="s">
        <v>43</v>
      </c>
      <c r="B36" s="171"/>
      <c r="C36" s="172"/>
      <c r="D36" s="25"/>
      <c r="E36" s="25"/>
      <c r="F36" s="28">
        <v>40</v>
      </c>
      <c r="G36" s="25">
        <v>30</v>
      </c>
      <c r="H36" s="25"/>
      <c r="I36" s="25"/>
      <c r="J36" s="25"/>
      <c r="K36" s="42"/>
      <c r="L36" s="25"/>
      <c r="M36" s="25"/>
      <c r="N36" s="25"/>
      <c r="O36" s="25"/>
      <c r="P36" s="25"/>
      <c r="Q36" s="25">
        <v>1.6000000000000001E-3</v>
      </c>
      <c r="R36" s="25"/>
      <c r="S36" s="25">
        <v>1.2E-2</v>
      </c>
      <c r="T36" s="25"/>
      <c r="U36" s="25"/>
      <c r="V36" s="25"/>
      <c r="W36" s="25"/>
      <c r="X36" s="25"/>
    </row>
    <row r="37" spans="1:24" ht="12.75" customHeight="1" x14ac:dyDescent="0.25">
      <c r="A37" s="170" t="s">
        <v>44</v>
      </c>
      <c r="B37" s="171"/>
      <c r="C37" s="172"/>
      <c r="D37" s="25"/>
      <c r="E37" s="25"/>
      <c r="F37" s="25">
        <v>12.5</v>
      </c>
      <c r="G37" s="25">
        <v>10</v>
      </c>
      <c r="H37" s="25"/>
      <c r="I37" s="25"/>
      <c r="J37" s="25"/>
      <c r="K37" s="42"/>
      <c r="L37" s="25"/>
      <c r="M37" s="25"/>
      <c r="N37" s="25"/>
      <c r="O37" s="25"/>
      <c r="P37" s="25"/>
      <c r="Q37" s="25">
        <v>5.9999999999999995E-4</v>
      </c>
      <c r="R37" s="25"/>
      <c r="S37" s="25">
        <v>4.0000000000000002E-4</v>
      </c>
      <c r="T37" s="25"/>
      <c r="U37" s="25"/>
      <c r="V37" s="25"/>
      <c r="W37" s="25"/>
      <c r="X37" s="25"/>
    </row>
    <row r="38" spans="1:24" ht="12" customHeight="1" x14ac:dyDescent="0.25">
      <c r="A38" s="170" t="s">
        <v>45</v>
      </c>
      <c r="B38" s="171"/>
      <c r="C38" s="172"/>
      <c r="D38" s="25"/>
      <c r="E38" s="25"/>
      <c r="F38" s="25">
        <v>12</v>
      </c>
      <c r="G38" s="25">
        <v>10</v>
      </c>
      <c r="H38" s="25"/>
      <c r="I38" s="25"/>
      <c r="J38" s="25"/>
      <c r="K38" s="42"/>
      <c r="L38" s="25"/>
      <c r="M38" s="25"/>
      <c r="N38" s="25"/>
      <c r="O38" s="25"/>
      <c r="P38" s="25"/>
      <c r="Q38" s="25"/>
      <c r="R38" s="25"/>
      <c r="S38" s="25">
        <v>3.7000000000000002E-3</v>
      </c>
      <c r="T38" s="25"/>
      <c r="U38" s="25"/>
      <c r="V38" s="25"/>
      <c r="W38" s="25"/>
      <c r="X38" s="25"/>
    </row>
    <row r="39" spans="1:24" ht="13.5" customHeight="1" x14ac:dyDescent="0.25">
      <c r="A39" s="170" t="s">
        <v>46</v>
      </c>
      <c r="B39" s="171"/>
      <c r="C39" s="172"/>
      <c r="D39" s="25"/>
      <c r="E39" s="25"/>
      <c r="F39" s="25">
        <v>1</v>
      </c>
      <c r="G39" s="25">
        <v>1</v>
      </c>
      <c r="H39" s="25"/>
      <c r="I39" s="25"/>
      <c r="J39" s="25"/>
      <c r="K39" s="4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2.75" customHeight="1" x14ac:dyDescent="0.25">
      <c r="A40" s="170" t="s">
        <v>47</v>
      </c>
      <c r="B40" s="171"/>
      <c r="C40" s="172"/>
      <c r="D40" s="25"/>
      <c r="E40" s="25"/>
      <c r="F40" s="25">
        <v>5</v>
      </c>
      <c r="G40" s="25">
        <v>5</v>
      </c>
      <c r="H40" s="25"/>
      <c r="I40" s="25"/>
      <c r="J40" s="25"/>
      <c r="K40" s="4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2" customHeight="1" x14ac:dyDescent="0.25">
      <c r="A41" s="170" t="s">
        <v>48</v>
      </c>
      <c r="B41" s="171"/>
      <c r="C41" s="172"/>
      <c r="D41" s="25"/>
      <c r="E41" s="25"/>
      <c r="F41" s="25">
        <v>5</v>
      </c>
      <c r="G41" s="25">
        <v>5</v>
      </c>
      <c r="H41" s="25"/>
      <c r="I41" s="25"/>
      <c r="J41" s="25"/>
      <c r="K41" s="42"/>
      <c r="L41" s="25"/>
      <c r="M41" s="25"/>
      <c r="N41" s="25"/>
      <c r="O41" s="25"/>
      <c r="P41" s="25">
        <v>3.7000000000000002E-3</v>
      </c>
      <c r="Q41" s="25"/>
      <c r="R41" s="25"/>
      <c r="S41" s="25"/>
      <c r="T41" s="25"/>
      <c r="U41" s="25"/>
      <c r="V41" s="25"/>
      <c r="W41" s="25"/>
      <c r="X41" s="25"/>
    </row>
    <row r="42" spans="1:24" ht="12.75" customHeight="1" x14ac:dyDescent="0.25">
      <c r="A42" s="182" t="s">
        <v>49</v>
      </c>
      <c r="B42" s="183"/>
      <c r="C42" s="184"/>
      <c r="D42" s="25"/>
      <c r="E42" s="25"/>
      <c r="F42" s="25">
        <v>62.5</v>
      </c>
      <c r="G42" s="25">
        <v>50</v>
      </c>
      <c r="H42" s="25"/>
      <c r="I42" s="25"/>
      <c r="J42" s="25"/>
      <c r="K42" s="42"/>
      <c r="L42" s="25"/>
      <c r="M42" s="25"/>
      <c r="N42" s="25"/>
      <c r="O42" s="25"/>
      <c r="P42" s="25"/>
      <c r="Q42" s="25">
        <v>2.2000000000000001E-3</v>
      </c>
      <c r="R42" s="25"/>
      <c r="S42" s="25"/>
      <c r="T42" s="25"/>
      <c r="U42" s="25"/>
      <c r="V42" s="25"/>
      <c r="W42" s="25"/>
      <c r="X42" s="25"/>
    </row>
    <row r="43" spans="1:24" ht="12.75" customHeight="1" x14ac:dyDescent="0.25">
      <c r="A43" s="182" t="s">
        <v>50</v>
      </c>
      <c r="B43" s="183"/>
      <c r="C43" s="184"/>
      <c r="D43" s="25"/>
      <c r="E43" s="25"/>
      <c r="F43" s="28">
        <v>0.02</v>
      </c>
      <c r="G43" s="25">
        <v>0.02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12.75" customHeight="1" x14ac:dyDescent="0.25">
      <c r="A44" s="170" t="s">
        <v>27</v>
      </c>
      <c r="B44" s="171"/>
      <c r="C44" s="172"/>
      <c r="D44" s="25"/>
      <c r="E44" s="25"/>
      <c r="F44" s="25">
        <v>200</v>
      </c>
      <c r="G44" s="25">
        <v>200</v>
      </c>
      <c r="H44" s="25"/>
      <c r="I44" s="25"/>
      <c r="J44" s="25"/>
      <c r="K44" s="42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3.5" customHeight="1" x14ac:dyDescent="0.25">
      <c r="A45" s="176" t="s">
        <v>285</v>
      </c>
      <c r="B45" s="177"/>
      <c r="C45" s="178"/>
      <c r="D45" s="23" t="s">
        <v>237</v>
      </c>
      <c r="E45" s="23">
        <v>90</v>
      </c>
      <c r="F45" s="25"/>
      <c r="G45" s="25"/>
      <c r="H45" s="23">
        <v>6.65</v>
      </c>
      <c r="I45" s="23">
        <v>7.37</v>
      </c>
      <c r="J45" s="23">
        <v>8.77</v>
      </c>
      <c r="K45" s="23">
        <v>128.47999999999999</v>
      </c>
      <c r="L45" s="23">
        <v>4.9000000000000002E-2</v>
      </c>
      <c r="M45" s="23">
        <v>0.64</v>
      </c>
      <c r="N45" s="23">
        <v>29.25</v>
      </c>
      <c r="O45" s="23">
        <v>7.2999999999999995E-2</v>
      </c>
      <c r="P45" s="23">
        <f t="shared" ref="P45:S45" si="8">SUM(P46:P51)</f>
        <v>5.3999999999999999E-2</v>
      </c>
      <c r="Q45" s="23">
        <f t="shared" si="8"/>
        <v>1.2799999999999999E-2</v>
      </c>
      <c r="R45" s="23">
        <f t="shared" si="8"/>
        <v>7.6E-3</v>
      </c>
      <c r="S45" s="23">
        <f t="shared" si="8"/>
        <v>8.5699999999999998E-2</v>
      </c>
      <c r="T45" s="23">
        <v>32.93</v>
      </c>
      <c r="U45" s="23">
        <v>159.25</v>
      </c>
      <c r="V45" s="23">
        <v>80.03</v>
      </c>
      <c r="W45" s="23">
        <v>16.2</v>
      </c>
      <c r="X45" s="23">
        <v>0.72</v>
      </c>
    </row>
    <row r="46" spans="1:24" ht="12" customHeight="1" x14ac:dyDescent="0.25">
      <c r="A46" s="182" t="s">
        <v>122</v>
      </c>
      <c r="B46" s="183"/>
      <c r="C46" s="184"/>
      <c r="D46" s="25"/>
      <c r="E46" s="25"/>
      <c r="F46" s="25">
        <v>78</v>
      </c>
      <c r="G46" s="25">
        <v>57</v>
      </c>
      <c r="H46" s="25"/>
      <c r="I46" s="25"/>
      <c r="J46" s="25"/>
      <c r="K46" s="25"/>
      <c r="L46" s="25"/>
      <c r="M46" s="25"/>
      <c r="N46" s="25"/>
      <c r="O46" s="25"/>
      <c r="P46" s="25"/>
      <c r="Q46" s="25">
        <v>8.6E-3</v>
      </c>
      <c r="R46" s="25">
        <v>4.3E-3</v>
      </c>
      <c r="S46" s="25">
        <v>4.9099999999999998E-2</v>
      </c>
      <c r="T46" s="25"/>
      <c r="U46" s="25"/>
      <c r="V46" s="25"/>
      <c r="W46" s="25"/>
      <c r="X46" s="25"/>
    </row>
    <row r="47" spans="1:24" ht="13.5" customHeight="1" x14ac:dyDescent="0.25">
      <c r="A47" s="182" t="s">
        <v>45</v>
      </c>
      <c r="B47" s="183"/>
      <c r="C47" s="184"/>
      <c r="D47" s="25"/>
      <c r="E47" s="25"/>
      <c r="F47" s="25">
        <v>36</v>
      </c>
      <c r="G47" s="25">
        <v>30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>
        <v>1.12E-2</v>
      </c>
      <c r="T47" s="25"/>
      <c r="U47" s="25"/>
      <c r="V47" s="25"/>
      <c r="W47" s="25"/>
      <c r="X47" s="25"/>
    </row>
    <row r="48" spans="1:24" ht="11.25" customHeight="1" x14ac:dyDescent="0.25">
      <c r="A48" s="182" t="s">
        <v>47</v>
      </c>
      <c r="B48" s="183"/>
      <c r="C48" s="184"/>
      <c r="D48" s="25"/>
      <c r="E48" s="25"/>
      <c r="F48" s="25">
        <v>4.5</v>
      </c>
      <c r="G48" s="25">
        <v>4.5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2" customHeight="1" x14ac:dyDescent="0.25">
      <c r="A49" s="182" t="s">
        <v>55</v>
      </c>
      <c r="B49" s="183"/>
      <c r="C49" s="184"/>
      <c r="D49" s="25"/>
      <c r="E49" s="25"/>
      <c r="F49" s="25">
        <v>6</v>
      </c>
      <c r="G49" s="25">
        <v>6</v>
      </c>
      <c r="H49" s="25"/>
      <c r="I49" s="25"/>
      <c r="J49" s="25"/>
      <c r="K49" s="25"/>
      <c r="L49" s="25"/>
      <c r="M49" s="25"/>
      <c r="N49" s="25"/>
      <c r="O49" s="25"/>
      <c r="P49" s="25"/>
      <c r="Q49" s="25">
        <v>1E-4</v>
      </c>
      <c r="R49" s="25">
        <v>4.0000000000000002E-4</v>
      </c>
      <c r="S49" s="25">
        <v>1.2999999999999999E-2</v>
      </c>
      <c r="T49" s="25"/>
      <c r="U49" s="25"/>
      <c r="V49" s="25"/>
      <c r="W49" s="25"/>
      <c r="X49" s="25"/>
    </row>
    <row r="50" spans="1:24" ht="12.75" customHeight="1" x14ac:dyDescent="0.25">
      <c r="A50" s="182" t="s">
        <v>51</v>
      </c>
      <c r="B50" s="183"/>
      <c r="C50" s="184"/>
      <c r="D50" s="25"/>
      <c r="E50" s="25"/>
      <c r="F50" s="25">
        <v>12</v>
      </c>
      <c r="G50" s="25">
        <v>12</v>
      </c>
      <c r="H50" s="25"/>
      <c r="I50" s="25"/>
      <c r="J50" s="25"/>
      <c r="K50" s="25"/>
      <c r="L50" s="25"/>
      <c r="M50" s="25"/>
      <c r="N50" s="25"/>
      <c r="O50" s="25"/>
      <c r="P50" s="25"/>
      <c r="Q50" s="25">
        <v>1.1999999999999999E-3</v>
      </c>
      <c r="R50" s="25">
        <v>2.5999999999999999E-3</v>
      </c>
      <c r="S50" s="25">
        <v>3.3999999999999998E-3</v>
      </c>
      <c r="T50" s="25"/>
      <c r="U50" s="25"/>
      <c r="V50" s="25"/>
      <c r="W50" s="25"/>
      <c r="X50" s="25"/>
    </row>
    <row r="51" spans="1:24" ht="12.75" customHeight="1" x14ac:dyDescent="0.25">
      <c r="A51" s="182" t="s">
        <v>24</v>
      </c>
      <c r="B51" s="183"/>
      <c r="C51" s="184"/>
      <c r="D51" s="25"/>
      <c r="E51" s="25"/>
      <c r="F51" s="25">
        <v>18</v>
      </c>
      <c r="G51" s="25">
        <v>18</v>
      </c>
      <c r="H51" s="25"/>
      <c r="I51" s="25"/>
      <c r="J51" s="25"/>
      <c r="K51" s="25"/>
      <c r="L51" s="25"/>
      <c r="M51" s="25"/>
      <c r="N51" s="25"/>
      <c r="O51" s="25"/>
      <c r="P51" s="25">
        <v>5.3999999999999999E-2</v>
      </c>
      <c r="Q51" s="25">
        <v>2.8999999999999998E-3</v>
      </c>
      <c r="R51" s="25">
        <v>2.9999999999999997E-4</v>
      </c>
      <c r="S51" s="25">
        <v>8.9999999999999993E-3</v>
      </c>
      <c r="T51" s="25"/>
      <c r="U51" s="25"/>
      <c r="V51" s="25"/>
      <c r="W51" s="25"/>
      <c r="X51" s="25"/>
    </row>
    <row r="52" spans="1:24" x14ac:dyDescent="0.25">
      <c r="A52" s="176" t="s">
        <v>73</v>
      </c>
      <c r="B52" s="177"/>
      <c r="C52" s="178"/>
      <c r="D52" s="23" t="s">
        <v>74</v>
      </c>
      <c r="E52" s="37">
        <v>20</v>
      </c>
      <c r="F52" s="19"/>
      <c r="G52" s="19"/>
      <c r="H52" s="37">
        <v>0.35</v>
      </c>
      <c r="I52" s="37">
        <v>1</v>
      </c>
      <c r="J52" s="37">
        <v>1.4</v>
      </c>
      <c r="K52" s="38">
        <v>16.02</v>
      </c>
      <c r="L52" s="37">
        <v>5.0000000000000001E-3</v>
      </c>
      <c r="M52" s="37">
        <v>0.27</v>
      </c>
      <c r="N52" s="37">
        <v>6.76</v>
      </c>
      <c r="O52" s="37">
        <v>6.0000000000000001E-3</v>
      </c>
      <c r="P52" s="37">
        <f>SUM(P53:P56)</f>
        <v>3.7000000000000002E-3</v>
      </c>
      <c r="Q52" s="37">
        <f t="shared" ref="Q52:S52" si="9">SUM(Q53:Q56)</f>
        <v>3.0000000000000001E-5</v>
      </c>
      <c r="R52" s="37">
        <f t="shared" si="9"/>
        <v>9.0000000000000006E-5</v>
      </c>
      <c r="S52" s="37">
        <f t="shared" si="9"/>
        <v>2.9999999999999997E-4</v>
      </c>
      <c r="T52" s="37">
        <v>5.85</v>
      </c>
      <c r="U52" s="37">
        <v>20.88</v>
      </c>
      <c r="V52" s="37">
        <v>5.87</v>
      </c>
      <c r="W52" s="37">
        <v>1.96</v>
      </c>
      <c r="X52" s="37">
        <v>0.08</v>
      </c>
    </row>
    <row r="53" spans="1:24" x14ac:dyDescent="0.25">
      <c r="A53" s="182" t="s">
        <v>54</v>
      </c>
      <c r="B53" s="183"/>
      <c r="C53" s="184"/>
      <c r="D53" s="23"/>
      <c r="E53" s="37"/>
      <c r="F53" s="19">
        <v>5</v>
      </c>
      <c r="G53" s="19">
        <v>5</v>
      </c>
      <c r="H53" s="37"/>
      <c r="I53" s="37"/>
      <c r="J53" s="37"/>
      <c r="K53" s="38"/>
      <c r="L53" s="37"/>
      <c r="M53" s="37"/>
      <c r="N53" s="37"/>
      <c r="O53" s="37"/>
      <c r="P53" s="130">
        <v>3.7000000000000002E-3</v>
      </c>
      <c r="Q53" s="37"/>
      <c r="R53" s="37"/>
      <c r="S53" s="37"/>
      <c r="T53" s="37"/>
      <c r="U53" s="37"/>
      <c r="V53" s="37"/>
      <c r="W53" s="37"/>
      <c r="X53" s="37"/>
    </row>
    <row r="54" spans="1:24" x14ac:dyDescent="0.25">
      <c r="A54" s="182" t="s">
        <v>55</v>
      </c>
      <c r="B54" s="183"/>
      <c r="C54" s="184"/>
      <c r="D54" s="23"/>
      <c r="E54" s="37"/>
      <c r="F54" s="19">
        <v>1.5</v>
      </c>
      <c r="G54" s="19">
        <v>1.5</v>
      </c>
      <c r="H54" s="37"/>
      <c r="I54" s="37"/>
      <c r="J54" s="37"/>
      <c r="K54" s="38"/>
      <c r="L54" s="37"/>
      <c r="M54" s="37"/>
      <c r="N54" s="37"/>
      <c r="O54" s="37"/>
      <c r="P54" s="37"/>
      <c r="Q54" s="130">
        <v>3.0000000000000001E-5</v>
      </c>
      <c r="R54" s="130">
        <v>9.0000000000000006E-5</v>
      </c>
      <c r="S54" s="130">
        <v>2.9999999999999997E-4</v>
      </c>
      <c r="T54" s="37"/>
      <c r="U54" s="37"/>
      <c r="V54" s="37"/>
      <c r="W54" s="37"/>
      <c r="X54" s="37"/>
    </row>
    <row r="55" spans="1:24" x14ac:dyDescent="0.25">
      <c r="A55" s="182" t="s">
        <v>46</v>
      </c>
      <c r="B55" s="183"/>
      <c r="C55" s="184"/>
      <c r="D55" s="23"/>
      <c r="E55" s="37"/>
      <c r="F55" s="19">
        <v>0.8</v>
      </c>
      <c r="G55" s="19">
        <v>0.8</v>
      </c>
      <c r="H55" s="37"/>
      <c r="I55" s="37"/>
      <c r="J55" s="37"/>
      <c r="K55" s="38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x14ac:dyDescent="0.25">
      <c r="A56" s="182" t="s">
        <v>27</v>
      </c>
      <c r="B56" s="183"/>
      <c r="C56" s="184"/>
      <c r="D56" s="23"/>
      <c r="E56" s="37"/>
      <c r="F56" s="19">
        <v>15</v>
      </c>
      <c r="G56" s="19">
        <v>15</v>
      </c>
      <c r="H56" s="37"/>
      <c r="I56" s="37"/>
      <c r="J56" s="37"/>
      <c r="K56" s="38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12" customHeight="1" x14ac:dyDescent="0.25">
      <c r="A57" s="176" t="s">
        <v>56</v>
      </c>
      <c r="B57" s="177"/>
      <c r="C57" s="178"/>
      <c r="D57" s="23" t="s">
        <v>57</v>
      </c>
      <c r="E57" s="23">
        <v>150</v>
      </c>
      <c r="F57" s="23"/>
      <c r="G57" s="23"/>
      <c r="H57" s="23">
        <v>3.1</v>
      </c>
      <c r="I57" s="23">
        <v>9.15</v>
      </c>
      <c r="J57" s="23">
        <v>17.98</v>
      </c>
      <c r="K57" s="39">
        <v>172.79</v>
      </c>
      <c r="L57" s="23">
        <v>0.14000000000000001</v>
      </c>
      <c r="M57" s="23">
        <v>17.79</v>
      </c>
      <c r="N57" s="23">
        <v>49.98</v>
      </c>
      <c r="O57" s="23">
        <v>0.11</v>
      </c>
      <c r="P57" s="23">
        <f>SUM(P58:P61)</f>
        <v>0.13500000000000001</v>
      </c>
      <c r="Q57" s="23">
        <f t="shared" ref="Q57:S57" si="10">SUM(Q58:Q61)</f>
        <v>1.1300000000000001E-2</v>
      </c>
      <c r="R57" s="23">
        <f t="shared" si="10"/>
        <v>3.4000000000000002E-4</v>
      </c>
      <c r="S57" s="23">
        <f t="shared" si="10"/>
        <v>6.4600000000000005E-2</v>
      </c>
      <c r="T57" s="23">
        <v>41.64</v>
      </c>
      <c r="U57" s="23">
        <v>636.32000000000005</v>
      </c>
      <c r="V57" s="23">
        <v>86.99</v>
      </c>
      <c r="W57" s="23">
        <v>27.39</v>
      </c>
      <c r="X57" s="23">
        <v>1.03</v>
      </c>
    </row>
    <row r="58" spans="1:24" ht="12.75" customHeight="1" x14ac:dyDescent="0.25">
      <c r="A58" s="182" t="s">
        <v>24</v>
      </c>
      <c r="B58" s="183"/>
      <c r="C58" s="184"/>
      <c r="D58" s="23"/>
      <c r="E58" s="23"/>
      <c r="F58" s="25">
        <v>24</v>
      </c>
      <c r="G58" s="25">
        <v>22.5</v>
      </c>
      <c r="H58" s="23"/>
      <c r="I58" s="23"/>
      <c r="J58" s="23"/>
      <c r="K58" s="39"/>
      <c r="L58" s="25"/>
      <c r="M58" s="25"/>
      <c r="N58" s="25"/>
      <c r="O58" s="25"/>
      <c r="P58" s="25">
        <v>6.7000000000000004E-2</v>
      </c>
      <c r="Q58" s="25">
        <v>3.8E-3</v>
      </c>
      <c r="R58" s="25">
        <v>3.4000000000000002E-4</v>
      </c>
      <c r="S58" s="25">
        <v>1.2E-2</v>
      </c>
      <c r="T58" s="25"/>
      <c r="U58" s="25"/>
      <c r="V58" s="25"/>
      <c r="W58" s="25"/>
      <c r="X58" s="25"/>
    </row>
    <row r="59" spans="1:24" ht="12.75" customHeight="1" x14ac:dyDescent="0.25">
      <c r="A59" s="182" t="s">
        <v>43</v>
      </c>
      <c r="B59" s="183"/>
      <c r="C59" s="184"/>
      <c r="D59" s="23"/>
      <c r="E59" s="23"/>
      <c r="F59" s="25">
        <v>175.5</v>
      </c>
      <c r="G59" s="33">
        <v>132</v>
      </c>
      <c r="H59" s="23"/>
      <c r="I59" s="23"/>
      <c r="J59" s="23"/>
      <c r="K59" s="39"/>
      <c r="L59" s="25"/>
      <c r="M59" s="25"/>
      <c r="N59" s="25"/>
      <c r="O59" s="25"/>
      <c r="P59" s="25"/>
      <c r="Q59" s="25">
        <v>7.0000000000000001E-3</v>
      </c>
      <c r="R59" s="25"/>
      <c r="S59" s="25">
        <v>5.2600000000000001E-2</v>
      </c>
      <c r="T59" s="25"/>
      <c r="U59" s="25"/>
      <c r="V59" s="25"/>
      <c r="W59" s="25"/>
      <c r="X59" s="25"/>
    </row>
    <row r="60" spans="1:24" ht="12" customHeight="1" x14ac:dyDescent="0.25">
      <c r="A60" s="182" t="s">
        <v>26</v>
      </c>
      <c r="B60" s="183"/>
      <c r="C60" s="184"/>
      <c r="D60" s="23"/>
      <c r="E60" s="23"/>
      <c r="F60" s="25">
        <v>4.5</v>
      </c>
      <c r="G60" s="33">
        <v>4.5</v>
      </c>
      <c r="H60" s="23"/>
      <c r="I60" s="23"/>
      <c r="J60" s="23"/>
      <c r="K60" s="39"/>
      <c r="L60" s="25"/>
      <c r="M60" s="25"/>
      <c r="N60" s="25"/>
      <c r="O60" s="25"/>
      <c r="P60" s="25">
        <v>6.8000000000000005E-2</v>
      </c>
      <c r="Q60" s="25">
        <v>5.0000000000000001E-4</v>
      </c>
      <c r="R60" s="25"/>
      <c r="S60" s="25"/>
      <c r="T60" s="25"/>
      <c r="U60" s="25"/>
      <c r="V60" s="25"/>
      <c r="W60" s="25"/>
      <c r="X60" s="25"/>
    </row>
    <row r="61" spans="1:24" ht="11.25" customHeight="1" x14ac:dyDescent="0.25">
      <c r="A61" s="182" t="s">
        <v>27</v>
      </c>
      <c r="B61" s="183"/>
      <c r="C61" s="184"/>
      <c r="D61" s="23"/>
      <c r="E61" s="23"/>
      <c r="F61" s="25">
        <v>92.4</v>
      </c>
      <c r="G61" s="33">
        <v>92.4</v>
      </c>
      <c r="H61" s="23"/>
      <c r="I61" s="23"/>
      <c r="J61" s="23"/>
      <c r="K61" s="39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x14ac:dyDescent="0.25">
      <c r="A62" s="176" t="s">
        <v>300</v>
      </c>
      <c r="B62" s="177"/>
      <c r="C62" s="178"/>
      <c r="D62" s="24" t="s">
        <v>301</v>
      </c>
      <c r="E62" s="24">
        <v>80</v>
      </c>
      <c r="F62" s="24"/>
      <c r="G62" s="24"/>
      <c r="H62" s="24">
        <v>1.33</v>
      </c>
      <c r="I62" s="24">
        <v>3.89</v>
      </c>
      <c r="J62" s="24">
        <v>5.04</v>
      </c>
      <c r="K62" s="24">
        <v>60.48</v>
      </c>
      <c r="L62" s="23">
        <v>0.03</v>
      </c>
      <c r="M62" s="23">
        <v>2.81</v>
      </c>
      <c r="N62" s="23">
        <v>0</v>
      </c>
      <c r="O62" s="23">
        <v>0.04</v>
      </c>
      <c r="P62" s="23">
        <f>SUM(P63:P67)</f>
        <v>0</v>
      </c>
      <c r="Q62" s="23">
        <f t="shared" ref="Q62:S62" si="11">SUM(Q63:Q67)</f>
        <v>5.0000000000000002E-5</v>
      </c>
      <c r="R62" s="23">
        <f t="shared" si="11"/>
        <v>1.4999999999999999E-4</v>
      </c>
      <c r="S62" s="23">
        <f t="shared" si="11"/>
        <v>3.3E-3</v>
      </c>
      <c r="T62" s="23">
        <v>17.29</v>
      </c>
      <c r="U62" s="23">
        <v>247.84</v>
      </c>
      <c r="V62" s="23">
        <v>36.71</v>
      </c>
      <c r="W62" s="23">
        <v>11.69</v>
      </c>
      <c r="X62" s="23">
        <v>0.52</v>
      </c>
    </row>
    <row r="63" spans="1:24" x14ac:dyDescent="0.25">
      <c r="A63" s="170" t="s">
        <v>302</v>
      </c>
      <c r="B63" s="171"/>
      <c r="C63" s="172"/>
      <c r="D63" s="24"/>
      <c r="E63" s="24"/>
      <c r="F63" s="29">
        <v>115</v>
      </c>
      <c r="G63" s="29">
        <v>84</v>
      </c>
      <c r="H63" s="24"/>
      <c r="I63" s="24"/>
      <c r="J63" s="24"/>
      <c r="K63" s="24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x14ac:dyDescent="0.25">
      <c r="A64" s="170" t="s">
        <v>45</v>
      </c>
      <c r="B64" s="171"/>
      <c r="C64" s="172"/>
      <c r="D64" s="24"/>
      <c r="E64" s="24"/>
      <c r="F64" s="29">
        <v>10.5</v>
      </c>
      <c r="G64" s="29">
        <v>8.8000000000000007</v>
      </c>
      <c r="H64" s="24"/>
      <c r="I64" s="24"/>
      <c r="J64" s="24"/>
      <c r="K64" s="24"/>
      <c r="L64" s="23"/>
      <c r="M64" s="23"/>
      <c r="N64" s="23"/>
      <c r="O64" s="23"/>
      <c r="P64" s="23"/>
      <c r="Q64" s="23"/>
      <c r="R64" s="23"/>
      <c r="S64" s="28">
        <v>3.3E-3</v>
      </c>
      <c r="T64" s="23"/>
      <c r="U64" s="23"/>
      <c r="V64" s="23"/>
      <c r="W64" s="23"/>
      <c r="X64" s="23"/>
    </row>
    <row r="65" spans="1:24" x14ac:dyDescent="0.25">
      <c r="A65" s="170" t="s">
        <v>47</v>
      </c>
      <c r="B65" s="171"/>
      <c r="C65" s="172"/>
      <c r="D65" s="24"/>
      <c r="E65" s="24"/>
      <c r="F65" s="29">
        <v>4</v>
      </c>
      <c r="G65" s="29">
        <v>4</v>
      </c>
      <c r="H65" s="24"/>
      <c r="I65" s="24"/>
      <c r="J65" s="24"/>
      <c r="K65" s="24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x14ac:dyDescent="0.25">
      <c r="A66" s="170" t="s">
        <v>46</v>
      </c>
      <c r="B66" s="171"/>
      <c r="C66" s="172"/>
      <c r="D66" s="24"/>
      <c r="E66" s="24"/>
      <c r="F66" s="29">
        <v>3.5</v>
      </c>
      <c r="G66" s="29">
        <v>3.5</v>
      </c>
      <c r="H66" s="24"/>
      <c r="I66" s="24"/>
      <c r="J66" s="24"/>
      <c r="K66" s="24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 ht="16.5" customHeight="1" x14ac:dyDescent="0.25">
      <c r="A67" s="179" t="s">
        <v>155</v>
      </c>
      <c r="B67" s="180"/>
      <c r="C67" s="181"/>
      <c r="D67" s="47"/>
      <c r="E67" s="47"/>
      <c r="F67" s="47">
        <v>0.5</v>
      </c>
      <c r="G67" s="47">
        <v>0.4</v>
      </c>
      <c r="H67" s="24"/>
      <c r="I67" s="24"/>
      <c r="J67" s="24"/>
      <c r="K67" s="24"/>
      <c r="L67" s="23"/>
      <c r="M67" s="25"/>
      <c r="N67" s="25"/>
      <c r="O67" s="25"/>
      <c r="P67" s="25"/>
      <c r="Q67" s="25">
        <v>5.0000000000000002E-5</v>
      </c>
      <c r="R67" s="25">
        <v>1.4999999999999999E-4</v>
      </c>
      <c r="S67" s="25"/>
      <c r="T67" s="25"/>
      <c r="U67" s="25"/>
      <c r="V67" s="25"/>
      <c r="W67" s="25"/>
      <c r="X67" s="25"/>
    </row>
    <row r="68" spans="1:24" x14ac:dyDescent="0.25">
      <c r="A68" s="240" t="s">
        <v>58</v>
      </c>
      <c r="B68" s="240"/>
      <c r="C68" s="240"/>
      <c r="D68" s="43" t="s">
        <v>59</v>
      </c>
      <c r="E68" s="37">
        <v>200</v>
      </c>
      <c r="F68" s="37"/>
      <c r="G68" s="37"/>
      <c r="H68" s="23">
        <v>1</v>
      </c>
      <c r="I68" s="23">
        <v>0</v>
      </c>
      <c r="J68" s="23">
        <v>20.2</v>
      </c>
      <c r="K68" s="23">
        <v>84.8</v>
      </c>
      <c r="L68" s="23">
        <v>0.02</v>
      </c>
      <c r="M68" s="23">
        <v>4</v>
      </c>
      <c r="N68" s="23">
        <v>0</v>
      </c>
      <c r="O68" s="23">
        <v>0.02</v>
      </c>
      <c r="P68" s="25">
        <v>0</v>
      </c>
      <c r="Q68" s="25">
        <v>0</v>
      </c>
      <c r="R68" s="25">
        <v>0</v>
      </c>
      <c r="S68" s="25">
        <v>0</v>
      </c>
      <c r="T68" s="23">
        <v>14</v>
      </c>
      <c r="U68" s="23">
        <v>240</v>
      </c>
      <c r="V68" s="23">
        <v>14</v>
      </c>
      <c r="W68" s="23">
        <v>8</v>
      </c>
      <c r="X68" s="23">
        <v>2.8</v>
      </c>
    </row>
    <row r="69" spans="1:24" ht="12.75" customHeight="1" x14ac:dyDescent="0.25">
      <c r="A69" s="176" t="s">
        <v>32</v>
      </c>
      <c r="B69" s="177"/>
      <c r="C69" s="178"/>
      <c r="D69" s="25"/>
      <c r="E69" s="23">
        <v>90</v>
      </c>
      <c r="F69" s="23">
        <v>90</v>
      </c>
      <c r="G69" s="23"/>
      <c r="H69" s="23">
        <v>7.11</v>
      </c>
      <c r="I69" s="23">
        <v>0.9</v>
      </c>
      <c r="J69" s="23">
        <v>43.47</v>
      </c>
      <c r="K69" s="23">
        <v>211.5</v>
      </c>
      <c r="L69" s="23">
        <v>0.14000000000000001</v>
      </c>
      <c r="M69" s="23">
        <v>0</v>
      </c>
      <c r="N69" s="23">
        <v>0</v>
      </c>
      <c r="O69" s="23">
        <v>0.05</v>
      </c>
      <c r="P69" s="23">
        <v>0</v>
      </c>
      <c r="Q69" s="23">
        <v>5.0000000000000001E-3</v>
      </c>
      <c r="R69" s="23">
        <v>1.9800000000000002E-2</v>
      </c>
      <c r="S69" s="23">
        <v>2.5999999999999999E-2</v>
      </c>
      <c r="T69" s="23">
        <v>20.7</v>
      </c>
      <c r="U69" s="23">
        <v>119.71</v>
      </c>
      <c r="V69" s="23">
        <v>78.3</v>
      </c>
      <c r="W69" s="23">
        <v>29.7</v>
      </c>
      <c r="X69" s="23">
        <v>1.8</v>
      </c>
    </row>
    <row r="70" spans="1:24" x14ac:dyDescent="0.25">
      <c r="A70" s="176" t="s">
        <v>286</v>
      </c>
      <c r="B70" s="177"/>
      <c r="C70" s="178"/>
      <c r="D70" s="25"/>
      <c r="E70" s="23">
        <v>50</v>
      </c>
      <c r="F70" s="23">
        <v>50</v>
      </c>
      <c r="G70" s="23"/>
      <c r="H70" s="23">
        <v>3.85</v>
      </c>
      <c r="I70" s="23">
        <v>0.7</v>
      </c>
      <c r="J70" s="23">
        <v>18.850000000000001</v>
      </c>
      <c r="K70" s="39">
        <v>100.5</v>
      </c>
      <c r="L70" s="23">
        <v>0.16</v>
      </c>
      <c r="M70" s="23">
        <v>0</v>
      </c>
      <c r="N70" s="23">
        <v>0</v>
      </c>
      <c r="O70" s="23">
        <v>4.4999999999999998E-2</v>
      </c>
      <c r="P70" s="23">
        <v>0</v>
      </c>
      <c r="Q70" s="23">
        <v>2.8E-3</v>
      </c>
      <c r="R70" s="23">
        <v>0</v>
      </c>
      <c r="S70" s="23">
        <v>0</v>
      </c>
      <c r="T70" s="23">
        <v>16.5</v>
      </c>
      <c r="U70" s="23">
        <v>122</v>
      </c>
      <c r="V70" s="23">
        <v>97</v>
      </c>
      <c r="W70" s="23">
        <v>28.5</v>
      </c>
      <c r="X70" s="23">
        <v>2.25</v>
      </c>
    </row>
    <row r="71" spans="1:24" ht="13.5" customHeight="1" x14ac:dyDescent="0.25">
      <c r="A71" s="241" t="s">
        <v>241</v>
      </c>
      <c r="B71" s="242"/>
      <c r="C71" s="243"/>
      <c r="D71" s="23"/>
      <c r="E71" s="23">
        <v>3</v>
      </c>
      <c r="F71" s="44"/>
      <c r="G71" s="33"/>
      <c r="H71" s="23"/>
      <c r="I71" s="23"/>
      <c r="J71" s="23"/>
      <c r="K71" s="39"/>
      <c r="L71" s="25"/>
      <c r="M71" s="25"/>
      <c r="N71" s="25"/>
      <c r="O71" s="25"/>
      <c r="P71" s="23">
        <v>0</v>
      </c>
      <c r="Q71" s="23">
        <v>1.4E-3</v>
      </c>
      <c r="R71" s="23">
        <v>0</v>
      </c>
      <c r="S71" s="23"/>
      <c r="T71" s="25"/>
      <c r="U71" s="25"/>
      <c r="V71" s="25"/>
      <c r="W71" s="25"/>
      <c r="X71" s="25"/>
    </row>
    <row r="72" spans="1:24" x14ac:dyDescent="0.25">
      <c r="A72" s="176" t="s">
        <v>267</v>
      </c>
      <c r="B72" s="177"/>
      <c r="C72" s="178"/>
      <c r="D72" s="25"/>
      <c r="E72" s="23">
        <f>SUM(E34:E71)</f>
        <v>938</v>
      </c>
      <c r="F72" s="23"/>
      <c r="G72" s="23"/>
      <c r="H72" s="23">
        <f t="shared" ref="H72:O72" si="12">SUM(H34:H71)</f>
        <v>25.145000000000003</v>
      </c>
      <c r="I72" s="23">
        <f t="shared" si="12"/>
        <v>27.959999999999997</v>
      </c>
      <c r="J72" s="23">
        <f t="shared" si="12"/>
        <v>123.60999999999999</v>
      </c>
      <c r="K72" s="23">
        <f t="shared" si="12"/>
        <v>864.31999999999994</v>
      </c>
      <c r="L72" s="23">
        <f t="shared" si="12"/>
        <v>0.60100000000000009</v>
      </c>
      <c r="M72" s="23">
        <f t="shared" si="12"/>
        <v>41.28</v>
      </c>
      <c r="N72" s="23">
        <f t="shared" si="12"/>
        <v>85.99</v>
      </c>
      <c r="O72" s="23">
        <f t="shared" si="12"/>
        <v>0.39099999999999996</v>
      </c>
      <c r="P72" s="23">
        <f>SUM(P34+P45+P52+P57+P62+P68+P69+P70+P71)</f>
        <v>0.19640000000000002</v>
      </c>
      <c r="Q72" s="23">
        <f>SUM(Q34+Q45+Q52+Q57+Q62+Q68+Q69+Q70+Q71)</f>
        <v>3.7779999999999994E-2</v>
      </c>
      <c r="R72" s="23">
        <f>SUM(R34+R45+R52+R57+R62+R68+R69+R70+R71)</f>
        <v>2.7980000000000001E-2</v>
      </c>
      <c r="S72" s="23">
        <f>SUM(S34+S45+S52+S57+S62+S68+S69+S70+S71)</f>
        <v>0.19600000000000001</v>
      </c>
      <c r="T72" s="23">
        <f>SUM(T34:T71)</f>
        <v>198.16</v>
      </c>
      <c r="U72" s="23">
        <f>SUM(U34:U71)</f>
        <v>1929.32</v>
      </c>
      <c r="V72" s="23">
        <f>SUM(V34:V71)</f>
        <v>447.9</v>
      </c>
      <c r="W72" s="23">
        <f>SUM(W34:W71)</f>
        <v>145.56</v>
      </c>
      <c r="X72" s="23">
        <f>SUM(X34:X71)</f>
        <v>10.02</v>
      </c>
    </row>
    <row r="73" spans="1:24" x14ac:dyDescent="0.25">
      <c r="A73" s="170"/>
      <c r="B73" s="171"/>
      <c r="C73" s="172"/>
      <c r="D73" s="185" t="s">
        <v>61</v>
      </c>
      <c r="E73" s="186"/>
      <c r="F73" s="186"/>
      <c r="G73" s="187"/>
      <c r="H73" s="25"/>
      <c r="I73" s="25"/>
      <c r="J73" s="25"/>
      <c r="K73" s="42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x14ac:dyDescent="0.25">
      <c r="A74" s="188" t="s">
        <v>204</v>
      </c>
      <c r="B74" s="189"/>
      <c r="C74" s="190"/>
      <c r="D74" s="30" t="s">
        <v>95</v>
      </c>
      <c r="E74" s="31">
        <v>200</v>
      </c>
      <c r="F74" s="31">
        <v>211</v>
      </c>
      <c r="G74" s="31">
        <v>200</v>
      </c>
      <c r="H74" s="32">
        <v>5.8</v>
      </c>
      <c r="I74" s="32">
        <v>5</v>
      </c>
      <c r="J74" s="32">
        <v>9.6</v>
      </c>
      <c r="K74" s="32">
        <v>107</v>
      </c>
      <c r="L74" s="32">
        <v>0.08</v>
      </c>
      <c r="M74" s="32">
        <v>2.6</v>
      </c>
      <c r="N74" s="32">
        <v>40</v>
      </c>
      <c r="O74" s="32">
        <v>0.3</v>
      </c>
      <c r="P74" s="32">
        <v>0.6</v>
      </c>
      <c r="Q74" s="32">
        <v>3.2000000000000001E-2</v>
      </c>
      <c r="R74" s="32">
        <v>2.8E-3</v>
      </c>
      <c r="S74" s="32">
        <v>0.1</v>
      </c>
      <c r="T74" s="32">
        <v>240</v>
      </c>
      <c r="U74" s="32">
        <v>0</v>
      </c>
      <c r="V74" s="32">
        <v>180</v>
      </c>
      <c r="W74" s="32">
        <v>28</v>
      </c>
      <c r="X74" s="32">
        <v>0.2</v>
      </c>
    </row>
    <row r="75" spans="1:24" x14ac:dyDescent="0.25">
      <c r="A75" s="176" t="s">
        <v>64</v>
      </c>
      <c r="B75" s="177"/>
      <c r="C75" s="178"/>
      <c r="D75" s="23" t="s">
        <v>65</v>
      </c>
      <c r="E75" s="23">
        <v>100</v>
      </c>
      <c r="F75" s="23"/>
      <c r="G75" s="23"/>
      <c r="H75" s="23">
        <v>7.03</v>
      </c>
      <c r="I75" s="23">
        <v>8.01</v>
      </c>
      <c r="J75" s="23">
        <v>48.68</v>
      </c>
      <c r="K75" s="39">
        <v>294.88</v>
      </c>
      <c r="L75" s="23">
        <v>0.12</v>
      </c>
      <c r="M75" s="23">
        <v>1.6E-2</v>
      </c>
      <c r="N75" s="23">
        <v>14.99</v>
      </c>
      <c r="O75" s="23">
        <v>0.08</v>
      </c>
      <c r="P75" s="23">
        <f>SUM(P76:P86)</f>
        <v>1.0410999999999999</v>
      </c>
      <c r="Q75" s="23">
        <f t="shared" ref="Q75:S75" si="13">SUM(Q76:Q86)</f>
        <v>4.5300000000000002E-3</v>
      </c>
      <c r="R75" s="23">
        <f t="shared" si="13"/>
        <v>5.1999999999999998E-3</v>
      </c>
      <c r="S75" s="23">
        <f t="shared" si="13"/>
        <v>0.13780000000000003</v>
      </c>
      <c r="T75" s="23">
        <v>27.32</v>
      </c>
      <c r="U75" s="23">
        <v>105.62</v>
      </c>
      <c r="V75" s="23">
        <v>72.8</v>
      </c>
      <c r="W75" s="23">
        <v>25.16</v>
      </c>
      <c r="X75" s="23">
        <v>1.23</v>
      </c>
    </row>
    <row r="76" spans="1:24" x14ac:dyDescent="0.25">
      <c r="A76" s="182" t="s">
        <v>55</v>
      </c>
      <c r="B76" s="183"/>
      <c r="C76" s="184"/>
      <c r="D76" s="23"/>
      <c r="E76" s="23"/>
      <c r="F76" s="28">
        <v>56.6</v>
      </c>
      <c r="G76" s="28">
        <v>56.6</v>
      </c>
      <c r="H76" s="23"/>
      <c r="I76" s="23"/>
      <c r="J76" s="23"/>
      <c r="K76" s="39"/>
      <c r="L76" s="25"/>
      <c r="M76" s="25"/>
      <c r="N76" s="25"/>
      <c r="O76" s="25"/>
      <c r="P76" s="25"/>
      <c r="Q76" s="25">
        <v>1.1000000000000001E-3</v>
      </c>
      <c r="R76" s="25">
        <v>3.3999999999999998E-3</v>
      </c>
      <c r="S76" s="25">
        <v>0.13</v>
      </c>
      <c r="T76" s="25"/>
      <c r="U76" s="25"/>
      <c r="V76" s="25"/>
      <c r="W76" s="25"/>
      <c r="X76" s="25"/>
    </row>
    <row r="77" spans="1:24" x14ac:dyDescent="0.25">
      <c r="A77" s="182" t="s">
        <v>66</v>
      </c>
      <c r="B77" s="183"/>
      <c r="C77" s="184"/>
      <c r="D77" s="23"/>
      <c r="E77" s="23"/>
      <c r="F77" s="28">
        <v>1.7</v>
      </c>
      <c r="G77" s="28">
        <v>1.7</v>
      </c>
      <c r="H77" s="23"/>
      <c r="I77" s="23"/>
      <c r="J77" s="23"/>
      <c r="K77" s="39"/>
      <c r="L77" s="25"/>
      <c r="M77" s="25"/>
      <c r="N77" s="25"/>
      <c r="O77" s="25"/>
      <c r="P77" s="25"/>
      <c r="Q77" s="25">
        <v>3.0000000000000001E-5</v>
      </c>
      <c r="R77" s="25">
        <v>1E-3</v>
      </c>
      <c r="S77" s="25">
        <v>4.0000000000000002E-4</v>
      </c>
      <c r="T77" s="25"/>
      <c r="U77" s="25"/>
      <c r="V77" s="25"/>
      <c r="W77" s="25"/>
      <c r="X77" s="25"/>
    </row>
    <row r="78" spans="1:24" x14ac:dyDescent="0.25">
      <c r="A78" s="182" t="s">
        <v>67</v>
      </c>
      <c r="B78" s="183"/>
      <c r="C78" s="184"/>
      <c r="D78" s="23"/>
      <c r="E78" s="23"/>
      <c r="F78" s="28">
        <v>16.7</v>
      </c>
      <c r="G78" s="28">
        <v>16.7</v>
      </c>
      <c r="H78" s="23"/>
      <c r="I78" s="23"/>
      <c r="J78" s="23"/>
      <c r="K78" s="39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x14ac:dyDescent="0.25">
      <c r="A79" s="182" t="s">
        <v>67</v>
      </c>
      <c r="B79" s="183"/>
      <c r="C79" s="184"/>
      <c r="D79" s="23"/>
      <c r="E79" s="23"/>
      <c r="F79" s="28">
        <v>3.3</v>
      </c>
      <c r="G79" s="28">
        <v>3.3</v>
      </c>
      <c r="H79" s="23"/>
      <c r="I79" s="23"/>
      <c r="J79" s="23"/>
      <c r="K79" s="39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x14ac:dyDescent="0.25">
      <c r="A80" s="182" t="s">
        <v>68</v>
      </c>
      <c r="B80" s="183"/>
      <c r="C80" s="184"/>
      <c r="D80" s="23"/>
      <c r="E80" s="23"/>
      <c r="F80" s="28">
        <v>8.3000000000000007</v>
      </c>
      <c r="G80" s="28">
        <v>8.3000000000000007</v>
      </c>
      <c r="H80" s="23"/>
      <c r="I80" s="23"/>
      <c r="J80" s="23"/>
      <c r="K80" s="39"/>
      <c r="L80" s="25"/>
      <c r="M80" s="25"/>
      <c r="N80" s="25"/>
      <c r="O80" s="25"/>
      <c r="P80" s="25">
        <v>0.8881</v>
      </c>
      <c r="Q80" s="25"/>
      <c r="R80" s="25"/>
      <c r="S80" s="25"/>
      <c r="T80" s="25"/>
      <c r="U80" s="25"/>
      <c r="V80" s="25"/>
      <c r="W80" s="25"/>
      <c r="X80" s="25"/>
    </row>
    <row r="81" spans="1:24" x14ac:dyDescent="0.25">
      <c r="A81" s="182" t="s">
        <v>69</v>
      </c>
      <c r="B81" s="183"/>
      <c r="C81" s="184"/>
      <c r="D81" s="23"/>
      <c r="E81" s="23"/>
      <c r="F81" s="28">
        <v>2.5</v>
      </c>
      <c r="G81" s="28">
        <v>2.5</v>
      </c>
      <c r="H81" s="23"/>
      <c r="I81" s="23"/>
      <c r="J81" s="23"/>
      <c r="K81" s="39"/>
      <c r="L81" s="25"/>
      <c r="M81" s="25"/>
      <c r="N81" s="25"/>
      <c r="O81" s="25"/>
      <c r="P81" s="25">
        <v>5.5E-2</v>
      </c>
      <c r="Q81" s="25">
        <v>8.9999999999999998E-4</v>
      </c>
      <c r="R81" s="25">
        <v>2.9999999999999997E-4</v>
      </c>
      <c r="S81" s="25">
        <v>1.4E-3</v>
      </c>
      <c r="T81" s="25"/>
      <c r="U81" s="25"/>
      <c r="V81" s="25"/>
      <c r="W81" s="25"/>
      <c r="X81" s="25"/>
    </row>
    <row r="82" spans="1:24" x14ac:dyDescent="0.25">
      <c r="A82" s="182" t="s">
        <v>70</v>
      </c>
      <c r="B82" s="183"/>
      <c r="C82" s="184"/>
      <c r="D82" s="23"/>
      <c r="E82" s="23"/>
      <c r="F82" s="28">
        <v>3.3</v>
      </c>
      <c r="G82" s="28">
        <v>3.3</v>
      </c>
      <c r="H82" s="23"/>
      <c r="I82" s="23"/>
      <c r="J82" s="23"/>
      <c r="K82" s="39"/>
      <c r="L82" s="25"/>
      <c r="M82" s="25"/>
      <c r="N82" s="25"/>
      <c r="O82" s="25"/>
      <c r="P82" s="25">
        <v>7.2999999999999995E-2</v>
      </c>
      <c r="Q82" s="25">
        <v>1.1999999999999999E-3</v>
      </c>
      <c r="R82" s="25">
        <v>4.0000000000000002E-4</v>
      </c>
      <c r="S82" s="25">
        <v>1.8E-3</v>
      </c>
      <c r="T82" s="25"/>
      <c r="U82" s="25"/>
      <c r="V82" s="25"/>
      <c r="W82" s="25"/>
      <c r="X82" s="25"/>
    </row>
    <row r="83" spans="1:24" x14ac:dyDescent="0.25">
      <c r="A83" s="182" t="s">
        <v>71</v>
      </c>
      <c r="B83" s="183"/>
      <c r="C83" s="184"/>
      <c r="D83" s="23"/>
      <c r="E83" s="23"/>
      <c r="F83" s="28">
        <v>0.6</v>
      </c>
      <c r="G83" s="28">
        <v>0.6</v>
      </c>
      <c r="H83" s="23"/>
      <c r="I83" s="23"/>
      <c r="J83" s="23"/>
      <c r="K83" s="39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x14ac:dyDescent="0.25">
      <c r="A84" s="182" t="s">
        <v>38</v>
      </c>
      <c r="B84" s="183"/>
      <c r="C84" s="184"/>
      <c r="D84" s="23"/>
      <c r="E84" s="23"/>
      <c r="F84" s="28">
        <v>0.03</v>
      </c>
      <c r="G84" s="28">
        <v>0.03</v>
      </c>
      <c r="H84" s="23"/>
      <c r="I84" s="23"/>
      <c r="J84" s="23"/>
      <c r="K84" s="39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x14ac:dyDescent="0.25">
      <c r="A85" s="182" t="s">
        <v>24</v>
      </c>
      <c r="B85" s="183"/>
      <c r="C85" s="184"/>
      <c r="D85" s="23"/>
      <c r="E85" s="23"/>
      <c r="F85" s="28">
        <v>8.3000000000000007</v>
      </c>
      <c r="G85" s="28">
        <v>8.3000000000000007</v>
      </c>
      <c r="H85" s="23"/>
      <c r="I85" s="23"/>
      <c r="J85" s="23"/>
      <c r="K85" s="39"/>
      <c r="L85" s="25"/>
      <c r="M85" s="25"/>
      <c r="N85" s="25"/>
      <c r="O85" s="25"/>
      <c r="P85" s="25">
        <v>2.5000000000000001E-2</v>
      </c>
      <c r="Q85" s="25">
        <v>1.2999999999999999E-3</v>
      </c>
      <c r="R85" s="25">
        <v>1E-4</v>
      </c>
      <c r="S85" s="25">
        <v>4.1999999999999997E-3</v>
      </c>
      <c r="T85" s="25"/>
      <c r="U85" s="25"/>
      <c r="V85" s="25"/>
      <c r="W85" s="25"/>
      <c r="X85" s="25"/>
    </row>
    <row r="86" spans="1:24" x14ac:dyDescent="0.25">
      <c r="A86" s="182" t="s">
        <v>27</v>
      </c>
      <c r="B86" s="183"/>
      <c r="C86" s="184"/>
      <c r="D86" s="23"/>
      <c r="E86" s="23"/>
      <c r="F86" s="28">
        <v>19.2</v>
      </c>
      <c r="G86" s="28">
        <v>19.2</v>
      </c>
      <c r="H86" s="23"/>
      <c r="I86" s="23"/>
      <c r="J86" s="23"/>
      <c r="K86" s="39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x14ac:dyDescent="0.25">
      <c r="A87" s="176" t="s">
        <v>268</v>
      </c>
      <c r="B87" s="177"/>
      <c r="C87" s="178"/>
      <c r="D87" s="25"/>
      <c r="E87" s="23">
        <f t="shared" ref="E87" si="14">SUM(E74:E86)</f>
        <v>300</v>
      </c>
      <c r="F87" s="23"/>
      <c r="G87" s="23"/>
      <c r="H87" s="23">
        <f t="shared" ref="H87:T87" si="15">SUM(H74:H86)</f>
        <v>12.83</v>
      </c>
      <c r="I87" s="23">
        <f t="shared" si="15"/>
        <v>13.01</v>
      </c>
      <c r="J87" s="23">
        <f t="shared" si="15"/>
        <v>58.28</v>
      </c>
      <c r="K87" s="23">
        <f t="shared" si="15"/>
        <v>401.88</v>
      </c>
      <c r="L87" s="23">
        <f t="shared" si="15"/>
        <v>0.2</v>
      </c>
      <c r="M87" s="23">
        <f t="shared" si="15"/>
        <v>2.6160000000000001</v>
      </c>
      <c r="N87" s="23">
        <f t="shared" si="15"/>
        <v>54.99</v>
      </c>
      <c r="O87" s="23">
        <f t="shared" si="15"/>
        <v>0.38</v>
      </c>
      <c r="P87" s="23">
        <f>SUM(P74+P75)</f>
        <v>1.6410999999999998</v>
      </c>
      <c r="Q87" s="23">
        <f t="shared" si="15"/>
        <v>4.1059999999999999E-2</v>
      </c>
      <c r="R87" s="23">
        <f t="shared" si="15"/>
        <v>1.32E-2</v>
      </c>
      <c r="S87" s="23">
        <f t="shared" si="15"/>
        <v>0.37560000000000004</v>
      </c>
      <c r="T87" s="23">
        <f t="shared" si="15"/>
        <v>267.32</v>
      </c>
      <c r="U87" s="23">
        <f t="shared" ref="U87:W87" si="16">SUM(U74:U86)</f>
        <v>105.62</v>
      </c>
      <c r="V87" s="23">
        <f t="shared" si="16"/>
        <v>252.8</v>
      </c>
      <c r="W87" s="23">
        <f t="shared" si="16"/>
        <v>53.16</v>
      </c>
      <c r="X87" s="23">
        <f>SUM(X74:X86)</f>
        <v>1.43</v>
      </c>
    </row>
    <row r="88" spans="1:24" x14ac:dyDescent="0.25">
      <c r="A88" s="170"/>
      <c r="B88" s="171"/>
      <c r="C88" s="172"/>
      <c r="D88" s="185" t="s">
        <v>72</v>
      </c>
      <c r="E88" s="186"/>
      <c r="F88" s="186"/>
      <c r="G88" s="187"/>
      <c r="H88" s="25"/>
      <c r="I88" s="25"/>
      <c r="J88" s="25"/>
      <c r="K88" s="42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x14ac:dyDescent="0.25">
      <c r="A89" s="176" t="s">
        <v>252</v>
      </c>
      <c r="B89" s="177"/>
      <c r="C89" s="178"/>
      <c r="D89" s="23" t="s">
        <v>156</v>
      </c>
      <c r="E89" s="23">
        <v>90</v>
      </c>
      <c r="F89" s="23"/>
      <c r="G89" s="23"/>
      <c r="H89" s="23">
        <v>13.64</v>
      </c>
      <c r="I89" s="23">
        <v>16.66</v>
      </c>
      <c r="J89" s="23">
        <v>2.25</v>
      </c>
      <c r="K89" s="23">
        <v>213.75</v>
      </c>
      <c r="L89" s="23">
        <v>6.7000000000000004E-2</v>
      </c>
      <c r="M89" s="23">
        <v>2.6549999999999998</v>
      </c>
      <c r="N89" s="23">
        <v>68.06</v>
      </c>
      <c r="O89" s="23">
        <v>0.13500000000000001</v>
      </c>
      <c r="P89" s="23">
        <f>SUM(P90:P94)</f>
        <v>0</v>
      </c>
      <c r="Q89" s="23">
        <f t="shared" ref="Q89:S89" si="17">SUM(Q90:Q94)</f>
        <v>0</v>
      </c>
      <c r="R89" s="23">
        <f t="shared" si="17"/>
        <v>1.43E-2</v>
      </c>
      <c r="S89" s="23">
        <f t="shared" si="17"/>
        <v>0.18280000000000002</v>
      </c>
      <c r="T89" s="23">
        <v>37.200000000000003</v>
      </c>
      <c r="U89" s="23">
        <v>179.66</v>
      </c>
      <c r="V89" s="23">
        <v>146.25</v>
      </c>
      <c r="W89" s="23">
        <v>17.66</v>
      </c>
      <c r="X89" s="23">
        <v>1.53</v>
      </c>
    </row>
    <row r="90" spans="1:24" x14ac:dyDescent="0.25">
      <c r="A90" s="176" t="s">
        <v>253</v>
      </c>
      <c r="B90" s="177"/>
      <c r="C90" s="178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 x14ac:dyDescent="0.25">
      <c r="A91" s="170" t="s">
        <v>254</v>
      </c>
      <c r="B91" s="171"/>
      <c r="C91" s="172"/>
      <c r="D91" s="25"/>
      <c r="E91" s="25"/>
      <c r="F91" s="25">
        <v>129.6</v>
      </c>
      <c r="G91" s="25">
        <v>129.6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>
        <v>1.43E-2</v>
      </c>
      <c r="S91" s="67">
        <v>0.18140000000000001</v>
      </c>
      <c r="T91" s="25"/>
      <c r="U91" s="25"/>
      <c r="V91" s="25"/>
      <c r="W91" s="25"/>
      <c r="X91" s="25"/>
    </row>
    <row r="92" spans="1:24" x14ac:dyDescent="0.25">
      <c r="A92" s="182" t="s">
        <v>45</v>
      </c>
      <c r="B92" s="183"/>
      <c r="C92" s="184"/>
      <c r="D92" s="25"/>
      <c r="E92" s="25"/>
      <c r="F92" s="25">
        <v>4.5</v>
      </c>
      <c r="G92" s="25">
        <v>3.6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>
        <v>1.4E-3</v>
      </c>
      <c r="T92" s="25"/>
      <c r="U92" s="25"/>
      <c r="V92" s="25"/>
      <c r="W92" s="25"/>
      <c r="X92" s="25"/>
    </row>
    <row r="93" spans="1:24" x14ac:dyDescent="0.25">
      <c r="A93" s="182" t="s">
        <v>50</v>
      </c>
      <c r="B93" s="183"/>
      <c r="C93" s="184"/>
      <c r="D93" s="25"/>
      <c r="E93" s="25"/>
      <c r="F93" s="25">
        <v>0.02</v>
      </c>
      <c r="G93" s="25">
        <v>0.02</v>
      </c>
      <c r="H93" s="25"/>
      <c r="I93" s="25"/>
      <c r="J93" s="25"/>
      <c r="K93" s="42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x14ac:dyDescent="0.25">
      <c r="A94" s="182" t="s">
        <v>27</v>
      </c>
      <c r="B94" s="183"/>
      <c r="C94" s="184"/>
      <c r="D94" s="23"/>
      <c r="E94" s="37"/>
      <c r="F94" s="19">
        <v>259.2</v>
      </c>
      <c r="G94" s="19">
        <v>259.2</v>
      </c>
      <c r="H94" s="37"/>
      <c r="I94" s="37"/>
      <c r="J94" s="37"/>
      <c r="K94" s="38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13.5" customHeight="1" x14ac:dyDescent="0.25">
      <c r="A95" s="176" t="s">
        <v>52</v>
      </c>
      <c r="B95" s="177"/>
      <c r="C95" s="178"/>
      <c r="D95" s="23" t="s">
        <v>53</v>
      </c>
      <c r="E95" s="37">
        <v>20</v>
      </c>
      <c r="F95" s="19"/>
      <c r="G95" s="19"/>
      <c r="H95" s="37">
        <v>0.28000000000000003</v>
      </c>
      <c r="I95" s="37">
        <v>1</v>
      </c>
      <c r="J95" s="37">
        <v>1.17</v>
      </c>
      <c r="K95" s="38">
        <v>14.82</v>
      </c>
      <c r="L95" s="37">
        <v>4.0000000000000001E-3</v>
      </c>
      <c r="M95" s="37">
        <v>8.0000000000000002E-3</v>
      </c>
      <c r="N95" s="37">
        <v>6.76</v>
      </c>
      <c r="O95" s="37">
        <v>6.0000000000000001E-3</v>
      </c>
      <c r="P95" s="37">
        <f>SUM(P96:P98)</f>
        <v>3.7000000000000002E-3</v>
      </c>
      <c r="Q95" s="37">
        <f t="shared" ref="Q95:S95" si="18">SUM(Q96:Q98)</f>
        <v>3.0000000000000001E-5</v>
      </c>
      <c r="R95" s="37">
        <f t="shared" si="18"/>
        <v>9.0000000000000006E-5</v>
      </c>
      <c r="S95" s="37">
        <f t="shared" si="18"/>
        <v>1E-4</v>
      </c>
      <c r="T95" s="37">
        <v>5.46</v>
      </c>
      <c r="U95" s="37">
        <v>7.88</v>
      </c>
      <c r="V95" s="37">
        <v>4.55</v>
      </c>
      <c r="W95" s="37">
        <v>1.06</v>
      </c>
      <c r="X95" s="37">
        <v>0.04</v>
      </c>
    </row>
    <row r="96" spans="1:24" x14ac:dyDescent="0.25">
      <c r="A96" s="182" t="s">
        <v>54</v>
      </c>
      <c r="B96" s="183"/>
      <c r="C96" s="184"/>
      <c r="D96" s="23"/>
      <c r="E96" s="37"/>
      <c r="F96" s="19">
        <v>5</v>
      </c>
      <c r="G96" s="19">
        <v>5</v>
      </c>
      <c r="H96" s="37"/>
      <c r="I96" s="37"/>
      <c r="J96" s="37"/>
      <c r="K96" s="38"/>
      <c r="L96" s="37"/>
      <c r="M96" s="37"/>
      <c r="N96" s="37"/>
      <c r="O96" s="37"/>
      <c r="P96" s="130">
        <v>3.7000000000000002E-3</v>
      </c>
      <c r="Q96" s="37"/>
      <c r="R96" s="37"/>
      <c r="S96" s="37"/>
      <c r="T96" s="37"/>
      <c r="U96" s="37"/>
      <c r="V96" s="37"/>
      <c r="W96" s="37"/>
      <c r="X96" s="37"/>
    </row>
    <row r="97" spans="1:24" x14ac:dyDescent="0.25">
      <c r="A97" s="182" t="s">
        <v>55</v>
      </c>
      <c r="B97" s="183"/>
      <c r="C97" s="184"/>
      <c r="D97" s="23"/>
      <c r="E97" s="37"/>
      <c r="F97" s="19">
        <v>1.5</v>
      </c>
      <c r="G97" s="19">
        <v>1.5</v>
      </c>
      <c r="H97" s="37"/>
      <c r="I97" s="37"/>
      <c r="J97" s="37"/>
      <c r="K97" s="38"/>
      <c r="L97" s="37"/>
      <c r="M97" s="37"/>
      <c r="N97" s="37"/>
      <c r="O97" s="37"/>
      <c r="P97" s="37"/>
      <c r="Q97" s="130">
        <v>3.0000000000000001E-5</v>
      </c>
      <c r="R97" s="130">
        <v>9.0000000000000006E-5</v>
      </c>
      <c r="S97" s="67">
        <v>1E-4</v>
      </c>
      <c r="T97" s="37"/>
      <c r="U97" s="37"/>
      <c r="V97" s="37"/>
      <c r="W97" s="37"/>
      <c r="X97" s="37"/>
    </row>
    <row r="98" spans="1:24" ht="16.5" customHeight="1" x14ac:dyDescent="0.25">
      <c r="A98" s="182" t="s">
        <v>27</v>
      </c>
      <c r="B98" s="183"/>
      <c r="C98" s="184"/>
      <c r="D98" s="23"/>
      <c r="E98" s="37"/>
      <c r="F98" s="19">
        <v>15</v>
      </c>
      <c r="G98" s="19">
        <v>15</v>
      </c>
      <c r="H98" s="37"/>
      <c r="I98" s="37"/>
      <c r="J98" s="37"/>
      <c r="K98" s="38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ht="12.75" customHeight="1" x14ac:dyDescent="0.25">
      <c r="A99" s="176" t="s">
        <v>75</v>
      </c>
      <c r="B99" s="177"/>
      <c r="C99" s="178"/>
      <c r="D99" s="23" t="s">
        <v>76</v>
      </c>
      <c r="E99" s="23">
        <v>150</v>
      </c>
      <c r="F99" s="23"/>
      <c r="G99" s="25"/>
      <c r="H99" s="23">
        <v>3.65</v>
      </c>
      <c r="I99" s="23">
        <v>5.38</v>
      </c>
      <c r="J99" s="23">
        <v>36.69</v>
      </c>
      <c r="K99" s="23">
        <v>209.72</v>
      </c>
      <c r="L99" s="23">
        <v>2.5000000000000001E-2</v>
      </c>
      <c r="M99" s="23">
        <v>0</v>
      </c>
      <c r="N99" s="23">
        <v>0</v>
      </c>
      <c r="O99" s="23">
        <v>1.9E-2</v>
      </c>
      <c r="P99" s="23">
        <f>SUM(P100:P102)</f>
        <v>7.4999999999999997E-2</v>
      </c>
      <c r="Q99" s="23">
        <f t="shared" ref="Q99:S99" si="19">SUM(Q100:Q102)</f>
        <v>1E-3</v>
      </c>
      <c r="R99" s="23">
        <f t="shared" si="19"/>
        <v>5.8999999999999999E-3</v>
      </c>
      <c r="S99" s="23">
        <f t="shared" si="19"/>
        <v>2.7E-2</v>
      </c>
      <c r="T99" s="23">
        <v>1.36</v>
      </c>
      <c r="U99" s="23">
        <v>40.58</v>
      </c>
      <c r="V99" s="23">
        <v>60.95</v>
      </c>
      <c r="W99" s="23">
        <v>16.34</v>
      </c>
      <c r="X99" s="23">
        <v>0.53</v>
      </c>
    </row>
    <row r="100" spans="1:24" ht="13.5" customHeight="1" x14ac:dyDescent="0.25">
      <c r="A100" s="182" t="s">
        <v>26</v>
      </c>
      <c r="B100" s="183"/>
      <c r="C100" s="184"/>
      <c r="D100" s="23"/>
      <c r="E100" s="25"/>
      <c r="F100" s="25">
        <v>5</v>
      </c>
      <c r="G100" s="25">
        <v>5</v>
      </c>
      <c r="H100" s="25"/>
      <c r="I100" s="25"/>
      <c r="J100" s="25"/>
      <c r="K100" s="25"/>
      <c r="L100" s="25"/>
      <c r="M100" s="25"/>
      <c r="N100" s="25"/>
      <c r="O100" s="25"/>
      <c r="P100" s="25">
        <v>7.4999999999999997E-2</v>
      </c>
      <c r="Q100" s="25">
        <v>5.0000000000000001E-4</v>
      </c>
      <c r="R100" s="25"/>
      <c r="S100" s="25"/>
      <c r="T100" s="25"/>
      <c r="U100" s="25"/>
      <c r="V100" s="25"/>
      <c r="W100" s="25"/>
      <c r="X100" s="25"/>
    </row>
    <row r="101" spans="1:24" ht="13.5" customHeight="1" x14ac:dyDescent="0.25">
      <c r="A101" s="182" t="s">
        <v>77</v>
      </c>
      <c r="B101" s="183"/>
      <c r="C101" s="184"/>
      <c r="D101" s="25"/>
      <c r="E101" s="25"/>
      <c r="F101" s="25">
        <v>54</v>
      </c>
      <c r="G101" s="25">
        <v>54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>
        <v>5.0000000000000001E-4</v>
      </c>
      <c r="R101" s="25">
        <v>5.8999999999999999E-3</v>
      </c>
      <c r="S101" s="67">
        <v>2.7E-2</v>
      </c>
      <c r="T101" s="25"/>
      <c r="U101" s="25"/>
      <c r="V101" s="25"/>
      <c r="W101" s="25"/>
      <c r="X101" s="25"/>
    </row>
    <row r="102" spans="1:24" ht="12" customHeight="1" x14ac:dyDescent="0.25">
      <c r="A102" s="170" t="s">
        <v>78</v>
      </c>
      <c r="B102" s="171"/>
      <c r="C102" s="172"/>
      <c r="D102" s="25"/>
      <c r="E102" s="25"/>
      <c r="F102" s="25">
        <v>324</v>
      </c>
      <c r="G102" s="25">
        <v>324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s="6" customFormat="1" ht="12.75" x14ac:dyDescent="0.2">
      <c r="A103" s="173" t="s">
        <v>299</v>
      </c>
      <c r="B103" s="174"/>
      <c r="C103" s="175"/>
      <c r="D103" s="45" t="s">
        <v>298</v>
      </c>
      <c r="E103" s="45">
        <v>80</v>
      </c>
      <c r="F103" s="45">
        <v>94.4</v>
      </c>
      <c r="G103" s="45">
        <v>80</v>
      </c>
      <c r="H103" s="45">
        <v>0.88</v>
      </c>
      <c r="I103" s="45">
        <v>0.16</v>
      </c>
      <c r="J103" s="45">
        <v>3.04</v>
      </c>
      <c r="K103" s="45">
        <v>17.600000000000001</v>
      </c>
      <c r="L103" s="46">
        <v>0.05</v>
      </c>
      <c r="M103" s="46">
        <v>14</v>
      </c>
      <c r="N103" s="46">
        <v>0</v>
      </c>
      <c r="O103" s="46">
        <v>0.03</v>
      </c>
      <c r="P103" s="46">
        <v>0</v>
      </c>
      <c r="Q103" s="46"/>
      <c r="R103" s="46"/>
      <c r="S103" s="46">
        <v>0</v>
      </c>
      <c r="T103" s="46">
        <v>11.2</v>
      </c>
      <c r="U103" s="46">
        <v>232</v>
      </c>
      <c r="V103" s="46">
        <v>20.8</v>
      </c>
      <c r="W103" s="46">
        <v>16</v>
      </c>
      <c r="X103" s="46">
        <v>0.72</v>
      </c>
    </row>
    <row r="104" spans="1:24" x14ac:dyDescent="0.25">
      <c r="A104" s="237" t="s">
        <v>81</v>
      </c>
      <c r="B104" s="237"/>
      <c r="C104" s="237"/>
      <c r="D104" s="23" t="s">
        <v>82</v>
      </c>
      <c r="E104" s="23">
        <v>200</v>
      </c>
      <c r="F104" s="23"/>
      <c r="G104" s="23"/>
      <c r="H104" s="23">
        <v>0.13</v>
      </c>
      <c r="I104" s="23">
        <v>0.02</v>
      </c>
      <c r="J104" s="23">
        <v>15.2</v>
      </c>
      <c r="K104" s="23">
        <v>62</v>
      </c>
      <c r="L104" s="23">
        <v>0</v>
      </c>
      <c r="M104" s="23">
        <v>2.83</v>
      </c>
      <c r="N104" s="23">
        <v>0</v>
      </c>
      <c r="O104" s="23">
        <v>0</v>
      </c>
      <c r="P104" s="23">
        <f>SUM(P105:P108)</f>
        <v>0</v>
      </c>
      <c r="Q104" s="23">
        <f t="shared" ref="Q104:S104" si="20">SUM(Q105:Q108)</f>
        <v>0</v>
      </c>
      <c r="R104" s="23">
        <f t="shared" si="20"/>
        <v>0</v>
      </c>
      <c r="S104" s="23">
        <f t="shared" si="20"/>
        <v>5.0000000000000001E-4</v>
      </c>
      <c r="T104" s="23">
        <v>14.2</v>
      </c>
      <c r="U104" s="23">
        <v>21.3</v>
      </c>
      <c r="V104" s="23">
        <v>4.4000000000000004</v>
      </c>
      <c r="W104" s="23">
        <v>2.4</v>
      </c>
      <c r="X104" s="23">
        <v>0.36</v>
      </c>
    </row>
    <row r="105" spans="1:24" x14ac:dyDescent="0.25">
      <c r="A105" s="238" t="s">
        <v>67</v>
      </c>
      <c r="B105" s="238"/>
      <c r="C105" s="238"/>
      <c r="D105" s="25"/>
      <c r="E105" s="25"/>
      <c r="F105" s="25">
        <v>15</v>
      </c>
      <c r="G105" s="25">
        <v>15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x14ac:dyDescent="0.25">
      <c r="A106" s="239" t="s">
        <v>31</v>
      </c>
      <c r="B106" s="239"/>
      <c r="C106" s="239"/>
      <c r="D106" s="25"/>
      <c r="E106" s="25"/>
      <c r="F106" s="25">
        <v>0.5</v>
      </c>
      <c r="G106" s="25">
        <v>0.5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>
        <v>5.0000000000000001E-4</v>
      </c>
      <c r="T106" s="25"/>
      <c r="U106" s="25"/>
      <c r="V106" s="25"/>
      <c r="W106" s="25"/>
      <c r="X106" s="25"/>
    </row>
    <row r="107" spans="1:24" x14ac:dyDescent="0.25">
      <c r="A107" s="239" t="s">
        <v>27</v>
      </c>
      <c r="B107" s="239"/>
      <c r="C107" s="239"/>
      <c r="D107" s="28"/>
      <c r="E107" s="28"/>
      <c r="F107" s="28">
        <v>200</v>
      </c>
      <c r="G107" s="28">
        <v>200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x14ac:dyDescent="0.25">
      <c r="A108" s="182" t="s">
        <v>83</v>
      </c>
      <c r="B108" s="183"/>
      <c r="C108" s="184"/>
      <c r="D108" s="28"/>
      <c r="E108" s="28"/>
      <c r="F108" s="28">
        <v>8</v>
      </c>
      <c r="G108" s="28">
        <v>7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3.5" customHeight="1" x14ac:dyDescent="0.25">
      <c r="A109" s="176" t="s">
        <v>286</v>
      </c>
      <c r="B109" s="177"/>
      <c r="C109" s="178"/>
      <c r="D109" s="25"/>
      <c r="E109" s="23">
        <v>15</v>
      </c>
      <c r="F109" s="23">
        <v>15</v>
      </c>
      <c r="G109" s="23"/>
      <c r="H109" s="23">
        <v>1.1499999999999999</v>
      </c>
      <c r="I109" s="23">
        <v>0.21</v>
      </c>
      <c r="J109" s="23">
        <v>5.65</v>
      </c>
      <c r="K109" s="39">
        <v>30.15</v>
      </c>
      <c r="L109" s="23">
        <v>0.03</v>
      </c>
      <c r="M109" s="23">
        <v>0</v>
      </c>
      <c r="N109" s="23">
        <v>0</v>
      </c>
      <c r="O109" s="23">
        <v>1.2999999999999999E-2</v>
      </c>
      <c r="P109" s="23">
        <v>0</v>
      </c>
      <c r="Q109" s="24">
        <v>8.0000000000000004E-4</v>
      </c>
      <c r="R109" s="23">
        <v>0</v>
      </c>
      <c r="S109" s="23">
        <v>0</v>
      </c>
      <c r="T109" s="23">
        <v>4.95</v>
      </c>
      <c r="U109" s="23">
        <v>36.6</v>
      </c>
      <c r="V109" s="23">
        <v>29.1</v>
      </c>
      <c r="W109" s="23">
        <v>8.5500000000000007</v>
      </c>
      <c r="X109" s="23">
        <v>0.67</v>
      </c>
    </row>
    <row r="110" spans="1:24" x14ac:dyDescent="0.25">
      <c r="A110" s="176" t="s">
        <v>32</v>
      </c>
      <c r="B110" s="177"/>
      <c r="C110" s="178"/>
      <c r="D110" s="26"/>
      <c r="E110" s="24">
        <v>25</v>
      </c>
      <c r="F110" s="24">
        <v>25</v>
      </c>
      <c r="G110" s="24"/>
      <c r="H110" s="24">
        <v>1.97</v>
      </c>
      <c r="I110" s="24">
        <v>0.25</v>
      </c>
      <c r="J110" s="24">
        <v>12.07</v>
      </c>
      <c r="K110" s="36">
        <v>58.45</v>
      </c>
      <c r="L110" s="23">
        <v>2.5000000000000001E-2</v>
      </c>
      <c r="M110" s="23">
        <v>0</v>
      </c>
      <c r="N110" s="23">
        <v>0</v>
      </c>
      <c r="O110" s="23">
        <v>0</v>
      </c>
      <c r="P110" s="23">
        <v>0</v>
      </c>
      <c r="Q110" s="23">
        <v>1.4E-3</v>
      </c>
      <c r="R110" s="23">
        <v>5.4999999999999997E-3</v>
      </c>
      <c r="S110" s="23">
        <v>7.1999999999999998E-3</v>
      </c>
      <c r="T110" s="23">
        <v>5.75</v>
      </c>
      <c r="U110" s="23">
        <v>0</v>
      </c>
      <c r="V110" s="23">
        <v>21.75</v>
      </c>
      <c r="W110" s="23">
        <v>8.25</v>
      </c>
      <c r="X110" s="23">
        <v>0.27</v>
      </c>
    </row>
    <row r="111" spans="1:24" x14ac:dyDescent="0.25">
      <c r="A111" s="176" t="s">
        <v>269</v>
      </c>
      <c r="B111" s="177"/>
      <c r="C111" s="178"/>
      <c r="D111" s="23"/>
      <c r="E111" s="23">
        <f>SUM(E89:E110)</f>
        <v>580</v>
      </c>
      <c r="F111" s="23"/>
      <c r="G111" s="23"/>
      <c r="H111" s="23">
        <f t="shared" ref="H111:O111" si="21">SUM(H89:H110)</f>
        <v>21.699999999999996</v>
      </c>
      <c r="I111" s="23">
        <f t="shared" si="21"/>
        <v>23.68</v>
      </c>
      <c r="J111" s="23">
        <f t="shared" si="21"/>
        <v>76.069999999999993</v>
      </c>
      <c r="K111" s="23">
        <f t="shared" si="21"/>
        <v>606.49</v>
      </c>
      <c r="L111" s="23">
        <f t="shared" si="21"/>
        <v>0.20100000000000001</v>
      </c>
      <c r="M111" s="23">
        <f t="shared" si="21"/>
        <v>19.493000000000002</v>
      </c>
      <c r="N111" s="23">
        <f t="shared" si="21"/>
        <v>74.820000000000007</v>
      </c>
      <c r="O111" s="23">
        <f t="shared" si="21"/>
        <v>0.20300000000000001</v>
      </c>
      <c r="P111" s="23">
        <f>SUM(P110+P109+P104+P103+P99+P95+P89)</f>
        <v>7.8699999999999992E-2</v>
      </c>
      <c r="Q111" s="23">
        <f t="shared" ref="Q111:S111" si="22">SUM(Q110+Q109+Q104+Q103+Q99+Q95+Q89)</f>
        <v>3.2300000000000002E-3</v>
      </c>
      <c r="R111" s="23">
        <f t="shared" si="22"/>
        <v>2.579E-2</v>
      </c>
      <c r="S111" s="23">
        <f t="shared" si="22"/>
        <v>0.21760000000000002</v>
      </c>
      <c r="T111" s="23">
        <f>SUM(T89:T110)</f>
        <v>80.12</v>
      </c>
      <c r="U111" s="23">
        <f>SUM(U89:U110)</f>
        <v>518.02</v>
      </c>
      <c r="V111" s="23">
        <f>SUM(V89:V110)</f>
        <v>287.8</v>
      </c>
      <c r="W111" s="23">
        <f>SUM(W89:W110)</f>
        <v>70.260000000000005</v>
      </c>
      <c r="X111" s="23">
        <f>SUM(X89:X110)</f>
        <v>4.12</v>
      </c>
    </row>
    <row r="112" spans="1:24" ht="12.75" customHeight="1" x14ac:dyDescent="0.25">
      <c r="A112" s="170"/>
      <c r="B112" s="171"/>
      <c r="C112" s="172"/>
      <c r="D112" s="185" t="s">
        <v>270</v>
      </c>
      <c r="E112" s="186"/>
      <c r="F112" s="186"/>
      <c r="G112" s="187"/>
      <c r="H112" s="25"/>
      <c r="I112" s="25"/>
      <c r="J112" s="25"/>
      <c r="K112" s="42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ht="12.75" customHeight="1" x14ac:dyDescent="0.25">
      <c r="A113" s="176" t="s">
        <v>149</v>
      </c>
      <c r="B113" s="177"/>
      <c r="C113" s="178"/>
      <c r="D113" s="23" t="s">
        <v>63</v>
      </c>
      <c r="E113" s="48">
        <v>190</v>
      </c>
      <c r="F113" s="23">
        <v>196</v>
      </c>
      <c r="G113" s="43">
        <v>190</v>
      </c>
      <c r="H113" s="23">
        <v>5.52</v>
      </c>
      <c r="I113" s="23">
        <v>4.76</v>
      </c>
      <c r="J113" s="23">
        <v>8</v>
      </c>
      <c r="K113" s="39">
        <v>97.14</v>
      </c>
      <c r="L113" s="23">
        <v>3.7999999999999999E-2</v>
      </c>
      <c r="M113" s="23">
        <v>0.56999999999999995</v>
      </c>
      <c r="N113" s="23">
        <v>38.090000000000003</v>
      </c>
      <c r="O113" s="23">
        <v>0.27</v>
      </c>
      <c r="P113" s="23">
        <v>0.95</v>
      </c>
      <c r="Q113" s="23">
        <v>0</v>
      </c>
      <c r="R113" s="23">
        <v>0</v>
      </c>
      <c r="S113" s="23">
        <v>0</v>
      </c>
      <c r="T113" s="23">
        <v>236.19</v>
      </c>
      <c r="U113" s="23">
        <v>278.08999999999997</v>
      </c>
      <c r="V113" s="23">
        <v>175.24</v>
      </c>
      <c r="W113" s="23">
        <v>26.67</v>
      </c>
      <c r="X113" s="23">
        <v>0.19</v>
      </c>
    </row>
    <row r="114" spans="1:24" ht="14.25" customHeight="1" x14ac:dyDescent="0.25">
      <c r="A114" s="234" t="s">
        <v>306</v>
      </c>
      <c r="B114" s="235"/>
      <c r="C114" s="236"/>
      <c r="D114" s="23"/>
      <c r="E114" s="23">
        <v>10</v>
      </c>
      <c r="F114" s="23">
        <v>14</v>
      </c>
      <c r="G114" s="43"/>
      <c r="H114" s="24">
        <v>0.1</v>
      </c>
      <c r="I114" s="24">
        <v>0.75</v>
      </c>
      <c r="J114" s="24">
        <v>7.7</v>
      </c>
      <c r="K114" s="36">
        <v>42</v>
      </c>
      <c r="L114" s="23">
        <v>1.4999999999999999E-2</v>
      </c>
      <c r="M114" s="23">
        <v>0</v>
      </c>
      <c r="N114" s="23">
        <v>0</v>
      </c>
      <c r="O114" s="23">
        <v>4.0000000000000001E-3</v>
      </c>
      <c r="P114" s="23"/>
      <c r="Q114" s="23">
        <v>0</v>
      </c>
      <c r="R114" s="23">
        <v>0</v>
      </c>
      <c r="S114" s="23">
        <v>0</v>
      </c>
      <c r="T114" s="23">
        <v>2.4</v>
      </c>
      <c r="U114" s="23">
        <v>13</v>
      </c>
      <c r="V114" s="23">
        <v>9.1</v>
      </c>
      <c r="W114" s="23">
        <v>1.8</v>
      </c>
      <c r="X114" s="23">
        <v>0.16</v>
      </c>
    </row>
    <row r="115" spans="1:24" ht="13.5" customHeight="1" x14ac:dyDescent="0.25">
      <c r="A115" s="176" t="s">
        <v>271</v>
      </c>
      <c r="B115" s="177"/>
      <c r="C115" s="178"/>
      <c r="D115" s="23"/>
      <c r="E115" s="23">
        <f>SUM(E113:E114)</f>
        <v>200</v>
      </c>
      <c r="F115" s="23"/>
      <c r="G115" s="23"/>
      <c r="H115" s="23">
        <f>SUM(H113:H114)</f>
        <v>5.6199999999999992</v>
      </c>
      <c r="I115" s="23">
        <f t="shared" ref="I115:X115" si="23">SUM(I113:I114)</f>
        <v>5.51</v>
      </c>
      <c r="J115" s="23">
        <f t="shared" si="23"/>
        <v>15.7</v>
      </c>
      <c r="K115" s="23">
        <f t="shared" si="23"/>
        <v>139.13999999999999</v>
      </c>
      <c r="L115" s="23">
        <f t="shared" si="23"/>
        <v>5.2999999999999999E-2</v>
      </c>
      <c r="M115" s="23">
        <f t="shared" si="23"/>
        <v>0.56999999999999995</v>
      </c>
      <c r="N115" s="23">
        <f t="shared" si="23"/>
        <v>38.090000000000003</v>
      </c>
      <c r="O115" s="23">
        <f t="shared" si="23"/>
        <v>0.27400000000000002</v>
      </c>
      <c r="P115" s="23">
        <f t="shared" si="23"/>
        <v>0.95</v>
      </c>
      <c r="Q115" s="23">
        <f t="shared" si="23"/>
        <v>0</v>
      </c>
      <c r="R115" s="23">
        <f t="shared" si="23"/>
        <v>0</v>
      </c>
      <c r="S115" s="23">
        <f t="shared" si="23"/>
        <v>0</v>
      </c>
      <c r="T115" s="23">
        <f t="shared" si="23"/>
        <v>238.59</v>
      </c>
      <c r="U115" s="23">
        <f t="shared" si="23"/>
        <v>291.08999999999997</v>
      </c>
      <c r="V115" s="23">
        <f t="shared" si="23"/>
        <v>184.34</v>
      </c>
      <c r="W115" s="23">
        <f t="shared" si="23"/>
        <v>28.470000000000002</v>
      </c>
      <c r="X115" s="23">
        <f t="shared" si="23"/>
        <v>0.35</v>
      </c>
    </row>
    <row r="116" spans="1:24" x14ac:dyDescent="0.25">
      <c r="A116" s="185" t="s">
        <v>84</v>
      </c>
      <c r="B116" s="186"/>
      <c r="C116" s="187"/>
      <c r="D116" s="25"/>
      <c r="E116" s="23">
        <f>SUM(E29+E32+E72+E87+E111+E115)</f>
        <v>2742</v>
      </c>
      <c r="F116" s="23"/>
      <c r="G116" s="23"/>
      <c r="H116" s="23">
        <f t="shared" ref="H116:O116" si="24">SUM(H29+H32+H72+H87+H111+H115)</f>
        <v>83.085000000000008</v>
      </c>
      <c r="I116" s="23">
        <f t="shared" si="24"/>
        <v>89.99</v>
      </c>
      <c r="J116" s="23">
        <f t="shared" si="24"/>
        <v>336.49499999999995</v>
      </c>
      <c r="K116" s="23">
        <f t="shared" si="24"/>
        <v>2523.2499999999995</v>
      </c>
      <c r="L116" s="23">
        <f t="shared" si="24"/>
        <v>1.3150000000000002</v>
      </c>
      <c r="M116" s="23">
        <f t="shared" si="24"/>
        <v>85.746999999999986</v>
      </c>
      <c r="N116" s="23">
        <f t="shared" si="24"/>
        <v>450.70000000000005</v>
      </c>
      <c r="O116" s="23">
        <f t="shared" si="24"/>
        <v>1.7590000000000001</v>
      </c>
      <c r="P116" s="23">
        <f>SUM(P115+P111+P87+P72+P32+P29)</f>
        <v>4.9842999999999993</v>
      </c>
      <c r="Q116" s="23">
        <f>SUM(Q115+Q111+Q87+Q72+Q32+Q29)</f>
        <v>0.14002999999999999</v>
      </c>
      <c r="R116" s="23">
        <f>SUM(R115+R111+R87+R72+R32+R29)</f>
        <v>8.863E-2</v>
      </c>
      <c r="S116" s="23">
        <f>SUM(S115+S111+S87+S72+S32+S29)</f>
        <v>0.9357000000000002</v>
      </c>
      <c r="T116" s="23">
        <f>SUM(T29+T32+T72+T87+T111+T115)</f>
        <v>1147.26</v>
      </c>
      <c r="U116" s="23">
        <f>SUM(U29+U32+U72+U87+U111+U115)</f>
        <v>3795</v>
      </c>
      <c r="V116" s="23">
        <f>SUM(V29+V32+V72+V87+V111+V115)</f>
        <v>1540.0499999999997</v>
      </c>
      <c r="W116" s="23">
        <f>SUM(W29+W32+W72+W87+W111+W115)</f>
        <v>368.56000000000006</v>
      </c>
      <c r="X116" s="23">
        <f>SUM(X29+X32+X72+X87+X111+X115)</f>
        <v>23.390000000000004</v>
      </c>
    </row>
  </sheetData>
  <mergeCells count="148">
    <mergeCell ref="A116:C116"/>
    <mergeCell ref="A61:C61"/>
    <mergeCell ref="A110:C110"/>
    <mergeCell ref="A111:C111"/>
    <mergeCell ref="A104:C104"/>
    <mergeCell ref="A105:C105"/>
    <mergeCell ref="A106:C106"/>
    <mergeCell ref="A107:C107"/>
    <mergeCell ref="A108:C108"/>
    <mergeCell ref="A109:C109"/>
    <mergeCell ref="A69:C69"/>
    <mergeCell ref="A70:C70"/>
    <mergeCell ref="A72:C72"/>
    <mergeCell ref="A68:C68"/>
    <mergeCell ref="A112:C112"/>
    <mergeCell ref="A71:C71"/>
    <mergeCell ref="A113:C113"/>
    <mergeCell ref="A115:C115"/>
    <mergeCell ref="A114:C114"/>
    <mergeCell ref="A93:C93"/>
    <mergeCell ref="A94:C94"/>
    <mergeCell ref="A99:C99"/>
    <mergeCell ref="A100:C100"/>
    <mergeCell ref="A101:C101"/>
    <mergeCell ref="A49:C49"/>
    <mergeCell ref="A50:C50"/>
    <mergeCell ref="A51:C51"/>
    <mergeCell ref="A58:C58"/>
    <mergeCell ref="A59:C59"/>
    <mergeCell ref="A60:C60"/>
    <mergeCell ref="A57:C57"/>
    <mergeCell ref="A52:C52"/>
    <mergeCell ref="A53:C53"/>
    <mergeCell ref="A54:C54"/>
    <mergeCell ref="A55:C55"/>
    <mergeCell ref="A56:C56"/>
    <mergeCell ref="A41:C41"/>
    <mergeCell ref="A42:C42"/>
    <mergeCell ref="A43:C43"/>
    <mergeCell ref="A44:C44"/>
    <mergeCell ref="A45:C45"/>
    <mergeCell ref="A46:C46"/>
    <mergeCell ref="A47:C47"/>
    <mergeCell ref="A48:C48"/>
    <mergeCell ref="A35:C35"/>
    <mergeCell ref="A36:C36"/>
    <mergeCell ref="A37:C37"/>
    <mergeCell ref="A38:C38"/>
    <mergeCell ref="A39:C39"/>
    <mergeCell ref="A40:C40"/>
    <mergeCell ref="A34:C34"/>
    <mergeCell ref="D30:G30"/>
    <mergeCell ref="A27:C27"/>
    <mergeCell ref="A28:C28"/>
    <mergeCell ref="A29:C29"/>
    <mergeCell ref="A30:C30"/>
    <mergeCell ref="A32:C32"/>
    <mergeCell ref="A33:C33"/>
    <mergeCell ref="A25:C25"/>
    <mergeCell ref="A26:C26"/>
    <mergeCell ref="A31:C31"/>
    <mergeCell ref="A7:C7"/>
    <mergeCell ref="A8:C8"/>
    <mergeCell ref="A9:C9"/>
    <mergeCell ref="A10:C10"/>
    <mergeCell ref="A11:C11"/>
    <mergeCell ref="A12:C12"/>
    <mergeCell ref="A13:C13"/>
    <mergeCell ref="A6:C6"/>
    <mergeCell ref="D6:G6"/>
    <mergeCell ref="A16:C16"/>
    <mergeCell ref="A17:C17"/>
    <mergeCell ref="A14:C14"/>
    <mergeCell ref="A15:C15"/>
    <mergeCell ref="A18:C18"/>
    <mergeCell ref="D33:G33"/>
    <mergeCell ref="A19:C19"/>
    <mergeCell ref="A20:C20"/>
    <mergeCell ref="A21:C21"/>
    <mergeCell ref="A22:C22"/>
    <mergeCell ref="A23:C23"/>
    <mergeCell ref="A24:C24"/>
    <mergeCell ref="L3:P3"/>
    <mergeCell ref="Q3:X3"/>
    <mergeCell ref="A3:C3"/>
    <mergeCell ref="W4:W5"/>
    <mergeCell ref="X4:X5"/>
    <mergeCell ref="L4:L5"/>
    <mergeCell ref="M4:M5"/>
    <mergeCell ref="N4:N5"/>
    <mergeCell ref="T4:T5"/>
    <mergeCell ref="V4:V5"/>
    <mergeCell ref="U4:U5"/>
    <mergeCell ref="P4:P5"/>
    <mergeCell ref="Q4:Q5"/>
    <mergeCell ref="R4:R5"/>
    <mergeCell ref="S4:S5"/>
    <mergeCell ref="O4:O5"/>
    <mergeCell ref="A4:C4"/>
    <mergeCell ref="A5:C5"/>
    <mergeCell ref="A1:B1"/>
    <mergeCell ref="C1:G1"/>
    <mergeCell ref="H1:I1"/>
    <mergeCell ref="A2:B2"/>
    <mergeCell ref="C2:G2"/>
    <mergeCell ref="E3:E5"/>
    <mergeCell ref="F3:F5"/>
    <mergeCell ref="G3:G5"/>
    <mergeCell ref="H3:K3"/>
    <mergeCell ref="H4:H5"/>
    <mergeCell ref="I4:I5"/>
    <mergeCell ref="J4:J5"/>
    <mergeCell ref="K4:K5"/>
    <mergeCell ref="D112:G112"/>
    <mergeCell ref="A83:C83"/>
    <mergeCell ref="A84:C84"/>
    <mergeCell ref="A85:C85"/>
    <mergeCell ref="A86:C86"/>
    <mergeCell ref="A87:C87"/>
    <mergeCell ref="A88:C88"/>
    <mergeCell ref="D88:G88"/>
    <mergeCell ref="D73:G73"/>
    <mergeCell ref="A74:C74"/>
    <mergeCell ref="A75:C75"/>
    <mergeCell ref="A76:C76"/>
    <mergeCell ref="A77:C77"/>
    <mergeCell ref="A78:C78"/>
    <mergeCell ref="A73:C73"/>
    <mergeCell ref="A79:C79"/>
    <mergeCell ref="A80:C80"/>
    <mergeCell ref="A81:C81"/>
    <mergeCell ref="A82:C82"/>
    <mergeCell ref="A89:C89"/>
    <mergeCell ref="A98:C98"/>
    <mergeCell ref="A90:C90"/>
    <mergeCell ref="A91:C91"/>
    <mergeCell ref="A92:C92"/>
    <mergeCell ref="A102:C102"/>
    <mergeCell ref="A103:C103"/>
    <mergeCell ref="A62:C62"/>
    <mergeCell ref="A63:C63"/>
    <mergeCell ref="A64:C64"/>
    <mergeCell ref="A65:C65"/>
    <mergeCell ref="A66:C66"/>
    <mergeCell ref="A67:C67"/>
    <mergeCell ref="A95:C95"/>
    <mergeCell ref="A96:C96"/>
    <mergeCell ref="A97:C97"/>
  </mergeCells>
  <pageMargins left="0" right="0" top="0" bottom="0" header="0" footer="0"/>
  <pageSetup paperSize="9" scale="88" fitToHeight="0" orientation="landscape" r:id="rId1"/>
  <ignoredErrors>
    <ignoredError sqref="P87" formula="1"/>
    <ignoredError sqref="P19:S19 P57 P104:S104 P62:S62 P99 S9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0"/>
  <sheetViews>
    <sheetView zoomScale="106" zoomScaleNormal="106" workbookViewId="0">
      <selection activeCell="D3" sqref="D3:D5"/>
    </sheetView>
  </sheetViews>
  <sheetFormatPr defaultRowHeight="15" x14ac:dyDescent="0.25"/>
  <cols>
    <col min="3" max="3" width="7.140625" customWidth="1"/>
    <col min="4" max="4" width="6.28515625" customWidth="1"/>
    <col min="5" max="5" width="6.5703125" customWidth="1"/>
    <col min="6" max="6" width="7.140625" customWidth="1"/>
    <col min="7" max="7" width="6.42578125" customWidth="1"/>
    <col min="8" max="8" width="6.28515625" customWidth="1"/>
    <col min="9" max="9" width="6.140625" customWidth="1"/>
    <col min="10" max="10" width="7.140625" customWidth="1"/>
    <col min="11" max="11" width="8.42578125" customWidth="1"/>
    <col min="12" max="12" width="5.7109375" customWidth="1"/>
    <col min="13" max="13" width="5.85546875" customWidth="1"/>
    <col min="14" max="15" width="6.85546875" customWidth="1"/>
    <col min="16" max="16" width="6.140625" customWidth="1"/>
    <col min="17" max="17" width="6.5703125" customWidth="1"/>
    <col min="18" max="18" width="6.28515625" customWidth="1"/>
    <col min="19" max="19" width="5.85546875" customWidth="1"/>
    <col min="20" max="20" width="7.7109375" customWidth="1"/>
    <col min="21" max="21" width="8.140625" customWidth="1"/>
    <col min="22" max="22" width="8" customWidth="1"/>
    <col min="23" max="23" width="6.85546875" customWidth="1"/>
    <col min="24" max="24" width="7.42578125" customWidth="1"/>
  </cols>
  <sheetData>
    <row r="1" spans="1:24" x14ac:dyDescent="0.25">
      <c r="A1" s="254" t="s">
        <v>232</v>
      </c>
      <c r="B1" s="254"/>
      <c r="C1" s="292" t="s">
        <v>314</v>
      </c>
      <c r="D1" s="292"/>
      <c r="E1" s="292"/>
      <c r="F1" s="292"/>
      <c r="G1" s="292"/>
      <c r="H1" s="248" t="s">
        <v>215</v>
      </c>
      <c r="I1" s="248"/>
      <c r="J1" s="99"/>
      <c r="K1" s="99"/>
      <c r="L1" s="99"/>
      <c r="M1" s="99"/>
      <c r="N1" s="99"/>
      <c r="O1" s="99"/>
      <c r="P1" s="67"/>
      <c r="Q1" s="67"/>
      <c r="R1" s="67"/>
      <c r="S1" s="67"/>
      <c r="T1" s="99"/>
      <c r="U1" s="99"/>
      <c r="V1" s="99"/>
      <c r="W1" s="99"/>
      <c r="X1" s="99"/>
    </row>
    <row r="2" spans="1:24" x14ac:dyDescent="0.25">
      <c r="A2" s="250" t="s">
        <v>228</v>
      </c>
      <c r="B2" s="250"/>
      <c r="C2" s="250" t="s">
        <v>136</v>
      </c>
      <c r="D2" s="250"/>
      <c r="E2" s="250"/>
      <c r="F2" s="250"/>
      <c r="G2" s="250"/>
      <c r="H2" s="99"/>
      <c r="I2" s="99"/>
      <c r="J2" s="99"/>
      <c r="K2" s="99"/>
      <c r="L2" s="99"/>
      <c r="M2" s="99"/>
      <c r="N2" s="99"/>
      <c r="O2" s="99"/>
      <c r="P2" s="95"/>
      <c r="Q2" s="95"/>
      <c r="R2" s="95"/>
      <c r="S2" s="95"/>
      <c r="T2" s="99"/>
      <c r="U2" s="99"/>
      <c r="V2" s="99"/>
      <c r="W2" s="99"/>
      <c r="X2" s="99"/>
    </row>
    <row r="3" spans="1:24" x14ac:dyDescent="0.25">
      <c r="A3" s="301" t="s">
        <v>4</v>
      </c>
      <c r="B3" s="302"/>
      <c r="C3" s="303"/>
      <c r="D3" s="134" t="s">
        <v>5</v>
      </c>
      <c r="E3" s="273" t="s">
        <v>288</v>
      </c>
      <c r="F3" s="272" t="s">
        <v>289</v>
      </c>
      <c r="G3" s="273" t="s">
        <v>290</v>
      </c>
      <c r="H3" s="185" t="s">
        <v>318</v>
      </c>
      <c r="I3" s="186"/>
      <c r="J3" s="186"/>
      <c r="K3" s="187"/>
      <c r="L3" s="185" t="s">
        <v>315</v>
      </c>
      <c r="M3" s="186"/>
      <c r="N3" s="186"/>
      <c r="O3" s="186"/>
      <c r="P3" s="187"/>
      <c r="Q3" s="202" t="s">
        <v>317</v>
      </c>
      <c r="R3" s="203"/>
      <c r="S3" s="203"/>
      <c r="T3" s="203"/>
      <c r="U3" s="203"/>
      <c r="V3" s="203"/>
      <c r="W3" s="203"/>
      <c r="X3" s="204"/>
    </row>
    <row r="4" spans="1:24" x14ac:dyDescent="0.25">
      <c r="A4" s="294" t="s">
        <v>6</v>
      </c>
      <c r="B4" s="295"/>
      <c r="C4" s="304"/>
      <c r="D4" s="150" t="s">
        <v>233</v>
      </c>
      <c r="E4" s="273"/>
      <c r="F4" s="272"/>
      <c r="G4" s="274"/>
      <c r="H4" s="208" t="s">
        <v>8</v>
      </c>
      <c r="I4" s="208" t="s">
        <v>9</v>
      </c>
      <c r="J4" s="208" t="s">
        <v>10</v>
      </c>
      <c r="K4" s="264" t="s">
        <v>11</v>
      </c>
      <c r="L4" s="208" t="s">
        <v>12</v>
      </c>
      <c r="M4" s="208" t="s">
        <v>13</v>
      </c>
      <c r="N4" s="208" t="s">
        <v>324</v>
      </c>
      <c r="O4" s="208" t="s">
        <v>14</v>
      </c>
      <c r="P4" s="200" t="s">
        <v>320</v>
      </c>
      <c r="Q4" s="202" t="s">
        <v>303</v>
      </c>
      <c r="R4" s="202" t="s">
        <v>304</v>
      </c>
      <c r="S4" s="202" t="s">
        <v>305</v>
      </c>
      <c r="T4" s="208" t="s">
        <v>15</v>
      </c>
      <c r="U4" s="208" t="s">
        <v>258</v>
      </c>
      <c r="V4" s="208" t="s">
        <v>16</v>
      </c>
      <c r="W4" s="208" t="s">
        <v>17</v>
      </c>
      <c r="X4" s="208" t="s">
        <v>18</v>
      </c>
    </row>
    <row r="5" spans="1:24" x14ac:dyDescent="0.25">
      <c r="A5" s="255" t="s">
        <v>19</v>
      </c>
      <c r="B5" s="233"/>
      <c r="C5" s="256"/>
      <c r="D5" s="35" t="s">
        <v>287</v>
      </c>
      <c r="E5" s="273"/>
      <c r="F5" s="272"/>
      <c r="G5" s="274"/>
      <c r="H5" s="209"/>
      <c r="I5" s="209"/>
      <c r="J5" s="209"/>
      <c r="K5" s="264"/>
      <c r="L5" s="209"/>
      <c r="M5" s="209"/>
      <c r="N5" s="209"/>
      <c r="O5" s="209"/>
      <c r="P5" s="200"/>
      <c r="Q5" s="202"/>
      <c r="R5" s="202"/>
      <c r="S5" s="202"/>
      <c r="T5" s="209"/>
      <c r="U5" s="209"/>
      <c r="V5" s="209"/>
      <c r="W5" s="209"/>
      <c r="X5" s="209"/>
    </row>
    <row r="6" spans="1:24" x14ac:dyDescent="0.25">
      <c r="A6" s="182"/>
      <c r="B6" s="183"/>
      <c r="C6" s="184"/>
      <c r="D6" s="185" t="s">
        <v>20</v>
      </c>
      <c r="E6" s="186"/>
      <c r="F6" s="186"/>
      <c r="G6" s="187"/>
      <c r="H6" s="136"/>
      <c r="I6" s="136"/>
      <c r="J6" s="136"/>
      <c r="K6" s="132"/>
      <c r="L6" s="19"/>
      <c r="M6" s="19"/>
      <c r="N6" s="19"/>
      <c r="O6" s="19"/>
      <c r="P6" s="22"/>
      <c r="Q6" s="22"/>
      <c r="R6" s="22"/>
      <c r="S6" s="22"/>
      <c r="T6" s="19"/>
      <c r="U6" s="19"/>
      <c r="V6" s="19"/>
      <c r="W6" s="19"/>
      <c r="X6" s="19"/>
    </row>
    <row r="7" spans="1:24" s="67" customFormat="1" ht="11.25" x14ac:dyDescent="0.2">
      <c r="A7" s="176" t="s">
        <v>137</v>
      </c>
      <c r="B7" s="177"/>
      <c r="C7" s="178"/>
      <c r="D7" s="23" t="s">
        <v>138</v>
      </c>
      <c r="E7" s="162">
        <v>200</v>
      </c>
      <c r="F7" s="162"/>
      <c r="G7" s="162"/>
      <c r="H7" s="35">
        <v>2.97</v>
      </c>
      <c r="I7" s="35">
        <v>3.57</v>
      </c>
      <c r="J7" s="35">
        <v>6.14</v>
      </c>
      <c r="K7" s="161">
        <v>71.2</v>
      </c>
      <c r="L7" s="37">
        <v>0.04</v>
      </c>
      <c r="M7" s="37">
        <v>0.66</v>
      </c>
      <c r="N7" s="37">
        <v>26.4</v>
      </c>
      <c r="O7" s="37">
        <v>0.14000000000000001</v>
      </c>
      <c r="P7" s="23">
        <f>SUM(P8:P12)</f>
        <v>0.54</v>
      </c>
      <c r="Q7" s="23">
        <f>SUM(Q8:Q12)</f>
        <v>1.6319999999999998E-2</v>
      </c>
      <c r="R7" s="23">
        <f>SUM(R8:R12)</f>
        <v>2.7000000000000001E-3</v>
      </c>
      <c r="S7" s="23">
        <f>SUM(S8:S12)</f>
        <v>5.6000000000000001E-2</v>
      </c>
      <c r="T7" s="37">
        <v>127.6</v>
      </c>
      <c r="U7" s="37">
        <v>147</v>
      </c>
      <c r="V7" s="37">
        <v>90.94</v>
      </c>
      <c r="W7" s="37">
        <v>14.14</v>
      </c>
      <c r="X7" s="37">
        <v>0.12</v>
      </c>
    </row>
    <row r="8" spans="1:24" s="67" customFormat="1" ht="13.5" customHeight="1" x14ac:dyDescent="0.2">
      <c r="A8" s="182" t="s">
        <v>24</v>
      </c>
      <c r="B8" s="183"/>
      <c r="C8" s="184"/>
      <c r="D8" s="162"/>
      <c r="E8" s="74"/>
      <c r="F8" s="28">
        <v>100</v>
      </c>
      <c r="G8" s="28">
        <v>100</v>
      </c>
      <c r="H8" s="20"/>
      <c r="I8" s="20"/>
      <c r="J8" s="20"/>
      <c r="K8" s="75"/>
      <c r="L8" s="19"/>
      <c r="M8" s="19"/>
      <c r="N8" s="19"/>
      <c r="O8" s="19"/>
      <c r="P8" s="25">
        <v>0.3</v>
      </c>
      <c r="Q8" s="25">
        <v>1.6E-2</v>
      </c>
      <c r="R8" s="25">
        <v>1.4E-3</v>
      </c>
      <c r="S8" s="25">
        <v>0.05</v>
      </c>
      <c r="T8" s="19"/>
      <c r="U8" s="19"/>
      <c r="V8" s="19"/>
      <c r="W8" s="19"/>
      <c r="X8" s="19"/>
    </row>
    <row r="9" spans="1:24" s="67" customFormat="1" ht="12" customHeight="1" x14ac:dyDescent="0.2">
      <c r="A9" s="182" t="s">
        <v>77</v>
      </c>
      <c r="B9" s="183"/>
      <c r="C9" s="184"/>
      <c r="D9" s="162"/>
      <c r="E9" s="74"/>
      <c r="F9" s="28">
        <v>12</v>
      </c>
      <c r="G9" s="28">
        <v>12</v>
      </c>
      <c r="H9" s="20"/>
      <c r="I9" s="20"/>
      <c r="J9" s="20"/>
      <c r="K9" s="75"/>
      <c r="L9" s="19"/>
      <c r="M9" s="19"/>
      <c r="N9" s="19"/>
      <c r="O9" s="19"/>
      <c r="Q9" s="25">
        <v>1.2E-4</v>
      </c>
      <c r="R9" s="25">
        <v>1.2999999999999999E-3</v>
      </c>
      <c r="S9" s="25">
        <v>6.0000000000000001E-3</v>
      </c>
      <c r="T9" s="19"/>
      <c r="U9" s="19"/>
      <c r="V9" s="19"/>
      <c r="W9" s="19"/>
      <c r="X9" s="19"/>
    </row>
    <row r="10" spans="1:24" s="67" customFormat="1" ht="13.5" customHeight="1" x14ac:dyDescent="0.2">
      <c r="A10" s="182" t="s">
        <v>26</v>
      </c>
      <c r="B10" s="183"/>
      <c r="C10" s="184"/>
      <c r="D10" s="162"/>
      <c r="E10" s="74"/>
      <c r="F10" s="28">
        <v>1.6</v>
      </c>
      <c r="G10" s="28">
        <v>1.6</v>
      </c>
      <c r="H10" s="20"/>
      <c r="I10" s="20"/>
      <c r="J10" s="20"/>
      <c r="K10" s="75"/>
      <c r="L10" s="19"/>
      <c r="M10" s="19"/>
      <c r="N10" s="19"/>
      <c r="O10" s="19"/>
      <c r="P10" s="25">
        <v>0.24</v>
      </c>
      <c r="Q10" s="25">
        <v>2.0000000000000001E-4</v>
      </c>
      <c r="R10" s="25"/>
      <c r="S10" s="25"/>
      <c r="T10" s="19"/>
      <c r="U10" s="19"/>
      <c r="V10" s="19"/>
      <c r="W10" s="19"/>
      <c r="X10" s="19"/>
    </row>
    <row r="11" spans="1:24" s="67" customFormat="1" ht="14.25" customHeight="1" x14ac:dyDescent="0.2">
      <c r="A11" s="182" t="s">
        <v>67</v>
      </c>
      <c r="B11" s="171"/>
      <c r="C11" s="172"/>
      <c r="D11" s="162"/>
      <c r="E11" s="74"/>
      <c r="F11" s="28">
        <v>2</v>
      </c>
      <c r="G11" s="28">
        <v>2</v>
      </c>
      <c r="H11" s="20"/>
      <c r="I11" s="20"/>
      <c r="J11" s="20"/>
      <c r="K11" s="75"/>
      <c r="L11" s="19"/>
      <c r="M11" s="19"/>
      <c r="N11" s="19"/>
      <c r="O11" s="19"/>
      <c r="P11" s="25"/>
      <c r="Q11" s="25"/>
      <c r="R11" s="25"/>
      <c r="S11" s="25"/>
      <c r="T11" s="19"/>
      <c r="U11" s="19"/>
      <c r="V11" s="19"/>
      <c r="W11" s="19"/>
      <c r="X11" s="19"/>
    </row>
    <row r="12" spans="1:24" ht="12.75" customHeight="1" x14ac:dyDescent="0.25">
      <c r="A12" s="224" t="s">
        <v>27</v>
      </c>
      <c r="B12" s="225"/>
      <c r="C12" s="226"/>
      <c r="D12" s="26"/>
      <c r="E12" s="26"/>
      <c r="F12" s="26">
        <v>110</v>
      </c>
      <c r="G12" s="26">
        <v>110</v>
      </c>
      <c r="H12" s="26"/>
      <c r="I12" s="26"/>
      <c r="J12" s="26"/>
      <c r="K12" s="26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4.25" customHeight="1" x14ac:dyDescent="0.25">
      <c r="A13" s="176" t="s">
        <v>141</v>
      </c>
      <c r="B13" s="177"/>
      <c r="C13" s="178"/>
      <c r="D13" s="24" t="s">
        <v>142</v>
      </c>
      <c r="E13" s="24">
        <v>200</v>
      </c>
      <c r="F13" s="29"/>
      <c r="G13" s="29"/>
      <c r="H13" s="24">
        <v>3.16</v>
      </c>
      <c r="I13" s="24">
        <v>2.67</v>
      </c>
      <c r="J13" s="24">
        <v>15.95</v>
      </c>
      <c r="K13" s="24">
        <v>100.6</v>
      </c>
      <c r="L13" s="23">
        <v>0.05</v>
      </c>
      <c r="M13" s="23">
        <v>1.3</v>
      </c>
      <c r="N13" s="23">
        <v>20</v>
      </c>
      <c r="O13" s="23">
        <v>0.16</v>
      </c>
      <c r="P13" s="23">
        <f>SUM(P14:P17)</f>
        <v>0.3</v>
      </c>
      <c r="Q13" s="23">
        <f t="shared" ref="Q13:S13" si="0">SUM(Q14:Q17)</f>
        <v>1.6E-2</v>
      </c>
      <c r="R13" s="23">
        <f t="shared" si="0"/>
        <v>1.4E-3</v>
      </c>
      <c r="S13" s="23">
        <f t="shared" si="0"/>
        <v>0.05</v>
      </c>
      <c r="T13" s="23">
        <v>125.8</v>
      </c>
      <c r="U13" s="23">
        <v>146.34</v>
      </c>
      <c r="V13" s="23">
        <v>90</v>
      </c>
      <c r="W13" s="23">
        <v>14</v>
      </c>
      <c r="X13" s="23">
        <v>0.13</v>
      </c>
    </row>
    <row r="14" spans="1:24" ht="12.75" customHeight="1" x14ac:dyDescent="0.25">
      <c r="A14" s="227" t="s">
        <v>24</v>
      </c>
      <c r="B14" s="228"/>
      <c r="C14" s="229"/>
      <c r="D14" s="24"/>
      <c r="E14" s="24"/>
      <c r="F14" s="29">
        <v>100</v>
      </c>
      <c r="G14" s="29">
        <v>100</v>
      </c>
      <c r="H14" s="24"/>
      <c r="I14" s="24"/>
      <c r="J14" s="24"/>
      <c r="K14" s="24"/>
      <c r="L14" s="25"/>
      <c r="M14" s="25"/>
      <c r="N14" s="25"/>
      <c r="O14" s="25"/>
      <c r="P14" s="23">
        <v>0.3</v>
      </c>
      <c r="Q14" s="23">
        <v>1.6E-2</v>
      </c>
      <c r="R14" s="23">
        <v>1.4E-3</v>
      </c>
      <c r="S14" s="23">
        <v>0.05</v>
      </c>
      <c r="T14" s="25"/>
      <c r="U14" s="25"/>
      <c r="V14" s="25"/>
      <c r="W14" s="25"/>
      <c r="X14" s="25"/>
    </row>
    <row r="15" spans="1:24" ht="13.5" customHeight="1" x14ac:dyDescent="0.25">
      <c r="A15" s="224" t="s">
        <v>67</v>
      </c>
      <c r="B15" s="225"/>
      <c r="C15" s="226"/>
      <c r="D15" s="26"/>
      <c r="E15" s="26"/>
      <c r="F15" s="26">
        <v>13</v>
      </c>
      <c r="G15" s="26">
        <v>13</v>
      </c>
      <c r="H15" s="26"/>
      <c r="I15" s="26"/>
      <c r="J15" s="26"/>
      <c r="K15" s="26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14.25" customHeight="1" x14ac:dyDescent="0.25">
      <c r="A16" s="224" t="s">
        <v>143</v>
      </c>
      <c r="B16" s="225"/>
      <c r="C16" s="226"/>
      <c r="D16" s="26"/>
      <c r="E16" s="26"/>
      <c r="F16" s="26">
        <v>5</v>
      </c>
      <c r="G16" s="26">
        <v>5</v>
      </c>
      <c r="H16" s="26"/>
      <c r="I16" s="26"/>
      <c r="J16" s="26"/>
      <c r="K16" s="26"/>
      <c r="L16" s="25"/>
      <c r="M16" s="25"/>
      <c r="N16" s="25"/>
      <c r="O16" s="25"/>
      <c r="P16" s="28"/>
      <c r="Q16" s="28"/>
      <c r="R16" s="28"/>
      <c r="S16" s="28"/>
      <c r="T16" s="25"/>
      <c r="U16" s="25"/>
      <c r="V16" s="25"/>
      <c r="W16" s="25"/>
      <c r="X16" s="25"/>
    </row>
    <row r="17" spans="1:24" ht="13.5" customHeight="1" x14ac:dyDescent="0.25">
      <c r="A17" s="224" t="s">
        <v>27</v>
      </c>
      <c r="B17" s="225"/>
      <c r="C17" s="226"/>
      <c r="D17" s="26"/>
      <c r="E17" s="26"/>
      <c r="F17" s="26">
        <v>108</v>
      </c>
      <c r="G17" s="26">
        <v>108</v>
      </c>
      <c r="H17" s="26"/>
      <c r="I17" s="26"/>
      <c r="J17" s="26"/>
      <c r="K17" s="26"/>
      <c r="L17" s="25"/>
      <c r="M17" s="25"/>
      <c r="N17" s="25"/>
      <c r="O17" s="25"/>
      <c r="P17" s="23"/>
      <c r="Q17" s="23"/>
      <c r="R17" s="23"/>
      <c r="S17" s="23"/>
      <c r="T17" s="25"/>
      <c r="U17" s="25"/>
      <c r="V17" s="25"/>
      <c r="W17" s="25"/>
      <c r="X17" s="25"/>
    </row>
    <row r="18" spans="1:24" ht="14.25" customHeight="1" x14ac:dyDescent="0.25">
      <c r="A18" s="176" t="s">
        <v>177</v>
      </c>
      <c r="B18" s="177"/>
      <c r="C18" s="178"/>
      <c r="D18" s="23" t="s">
        <v>178</v>
      </c>
      <c r="E18" s="161">
        <v>53</v>
      </c>
      <c r="F18" s="164"/>
      <c r="G18" s="164"/>
      <c r="H18" s="161">
        <v>4.93</v>
      </c>
      <c r="I18" s="161">
        <v>8.77</v>
      </c>
      <c r="J18" s="161">
        <v>0.93</v>
      </c>
      <c r="K18" s="161">
        <v>102.33799999999999</v>
      </c>
      <c r="L18" s="37">
        <v>3.5999999999999997E-2</v>
      </c>
      <c r="M18" s="37">
        <v>9.0999999999999998E-2</v>
      </c>
      <c r="N18" s="37">
        <v>114.72</v>
      </c>
      <c r="O18" s="37">
        <v>0.18</v>
      </c>
      <c r="P18" s="32">
        <f>SUM(P19:P21)</f>
        <v>0.95500000000000007</v>
      </c>
      <c r="Q18" s="32">
        <f t="shared" ref="Q18:S18" si="1">SUM(Q19:Q21)</f>
        <v>1.6999999999999998E-2</v>
      </c>
      <c r="R18" s="32">
        <f t="shared" si="1"/>
        <v>4.5999999999999999E-3</v>
      </c>
      <c r="S18" s="32">
        <f t="shared" si="1"/>
        <v>2.9499999999999998E-2</v>
      </c>
      <c r="T18" s="37">
        <v>36.43</v>
      </c>
      <c r="U18" s="37">
        <v>70.3</v>
      </c>
      <c r="V18" s="37">
        <v>79.8</v>
      </c>
      <c r="W18" s="37">
        <v>5.7</v>
      </c>
      <c r="X18" s="37">
        <v>0.93</v>
      </c>
    </row>
    <row r="19" spans="1:24" ht="12.75" customHeight="1" x14ac:dyDescent="0.25">
      <c r="A19" s="170" t="s">
        <v>179</v>
      </c>
      <c r="B19" s="171"/>
      <c r="C19" s="172"/>
      <c r="D19" s="26"/>
      <c r="E19" s="20"/>
      <c r="F19" s="26">
        <v>40</v>
      </c>
      <c r="G19" s="20">
        <v>40</v>
      </c>
      <c r="H19" s="35"/>
      <c r="I19" s="20"/>
      <c r="J19" s="20"/>
      <c r="K19" s="160"/>
      <c r="L19" s="99"/>
      <c r="M19" s="19"/>
      <c r="N19" s="19"/>
      <c r="O19" s="19"/>
      <c r="P19" s="23">
        <v>0.88</v>
      </c>
      <c r="Q19" s="34">
        <v>1.44E-2</v>
      </c>
      <c r="R19" s="34">
        <v>4.4000000000000003E-3</v>
      </c>
      <c r="S19" s="34">
        <v>2.1999999999999999E-2</v>
      </c>
      <c r="T19" s="19"/>
      <c r="U19" s="19"/>
      <c r="V19" s="19"/>
      <c r="W19" s="19"/>
      <c r="X19" s="19"/>
    </row>
    <row r="20" spans="1:24" ht="13.5" customHeight="1" x14ac:dyDescent="0.25">
      <c r="A20" s="182" t="s">
        <v>24</v>
      </c>
      <c r="B20" s="183"/>
      <c r="C20" s="184"/>
      <c r="D20" s="26"/>
      <c r="E20" s="20"/>
      <c r="F20" s="20">
        <v>15</v>
      </c>
      <c r="G20" s="20">
        <v>15</v>
      </c>
      <c r="H20" s="35"/>
      <c r="I20" s="20"/>
      <c r="J20" s="20"/>
      <c r="K20" s="160"/>
      <c r="L20" s="19"/>
      <c r="M20" s="19"/>
      <c r="N20" s="19"/>
      <c r="O20" s="19"/>
      <c r="P20" s="34">
        <v>4.4999999999999998E-2</v>
      </c>
      <c r="Q20" s="34">
        <v>2.3999999999999998E-3</v>
      </c>
      <c r="R20" s="34">
        <v>2.0000000000000001E-4</v>
      </c>
      <c r="S20" s="34">
        <v>7.4999999999999997E-3</v>
      </c>
      <c r="T20" s="19"/>
      <c r="U20" s="19"/>
      <c r="V20" s="19"/>
      <c r="W20" s="19"/>
      <c r="X20" s="19"/>
    </row>
    <row r="21" spans="1:24" ht="14.25" customHeight="1" x14ac:dyDescent="0.25">
      <c r="A21" s="182" t="s">
        <v>26</v>
      </c>
      <c r="B21" s="183"/>
      <c r="C21" s="184"/>
      <c r="D21" s="26"/>
      <c r="E21" s="20"/>
      <c r="F21" s="20">
        <v>2</v>
      </c>
      <c r="G21" s="20">
        <v>2</v>
      </c>
      <c r="H21" s="35"/>
      <c r="I21" s="20"/>
      <c r="J21" s="20"/>
      <c r="K21" s="160"/>
      <c r="L21" s="19"/>
      <c r="M21" s="19"/>
      <c r="N21" s="19"/>
      <c r="O21" s="19"/>
      <c r="P21" s="34">
        <v>0.03</v>
      </c>
      <c r="Q21" s="34">
        <v>2.0000000000000001E-4</v>
      </c>
      <c r="R21" s="34"/>
      <c r="S21" s="34"/>
      <c r="T21" s="19"/>
      <c r="U21" s="19"/>
      <c r="V21" s="19"/>
      <c r="W21" s="19"/>
      <c r="X21" s="19"/>
    </row>
    <row r="22" spans="1:24" ht="12.75" customHeight="1" x14ac:dyDescent="0.25">
      <c r="A22" s="234" t="s">
        <v>93</v>
      </c>
      <c r="B22" s="235"/>
      <c r="C22" s="236"/>
      <c r="D22" s="24" t="s">
        <v>94</v>
      </c>
      <c r="E22" s="24">
        <v>14</v>
      </c>
      <c r="F22" s="24">
        <v>15</v>
      </c>
      <c r="G22" s="24">
        <v>14</v>
      </c>
      <c r="H22" s="24">
        <v>3.25</v>
      </c>
      <c r="I22" s="24">
        <v>4.13</v>
      </c>
      <c r="J22" s="24">
        <v>0</v>
      </c>
      <c r="K22" s="24">
        <v>50.42</v>
      </c>
      <c r="L22" s="24">
        <v>4.0000000000000001E-3</v>
      </c>
      <c r="M22" s="24">
        <v>9.8000000000000004E-2</v>
      </c>
      <c r="N22" s="24">
        <v>36.409999999999997</v>
      </c>
      <c r="O22" s="24">
        <v>4.2000000000000003E-2</v>
      </c>
      <c r="P22" s="24">
        <v>0.13400000000000001</v>
      </c>
      <c r="Q22" s="24">
        <v>1.5E-3</v>
      </c>
      <c r="R22" s="24">
        <v>1.6999999999999999E-3</v>
      </c>
      <c r="S22" s="24">
        <v>0</v>
      </c>
      <c r="T22" s="24">
        <v>123.25</v>
      </c>
      <c r="U22" s="24">
        <v>12.32</v>
      </c>
      <c r="V22" s="24">
        <v>70</v>
      </c>
      <c r="W22" s="24">
        <v>4.9000000000000004</v>
      </c>
      <c r="X22" s="24">
        <v>0.14000000000000001</v>
      </c>
    </row>
    <row r="23" spans="1:24" ht="14.25" customHeight="1" x14ac:dyDescent="0.25">
      <c r="A23" s="234" t="s">
        <v>213</v>
      </c>
      <c r="B23" s="235"/>
      <c r="C23" s="236"/>
      <c r="D23" s="24" t="s">
        <v>33</v>
      </c>
      <c r="E23" s="24">
        <v>5</v>
      </c>
      <c r="F23" s="35"/>
      <c r="G23" s="35"/>
      <c r="H23" s="24">
        <v>0.04</v>
      </c>
      <c r="I23" s="24">
        <v>3.62</v>
      </c>
      <c r="J23" s="24">
        <v>6.5000000000000002E-2</v>
      </c>
      <c r="K23" s="36">
        <v>33</v>
      </c>
      <c r="L23" s="23">
        <v>0</v>
      </c>
      <c r="M23" s="23">
        <v>0</v>
      </c>
      <c r="N23" s="23">
        <v>20</v>
      </c>
      <c r="O23" s="23">
        <v>5.0000000000000001E-3</v>
      </c>
      <c r="P23" s="24">
        <v>7.4999999999999997E-2</v>
      </c>
      <c r="Q23" s="24">
        <v>5.0000000000000001E-4</v>
      </c>
      <c r="R23" s="24">
        <v>0</v>
      </c>
      <c r="S23" s="24">
        <v>0</v>
      </c>
      <c r="T23" s="23">
        <v>1.2</v>
      </c>
      <c r="U23" s="23">
        <v>1.5</v>
      </c>
      <c r="V23" s="23">
        <v>1.5</v>
      </c>
      <c r="W23" s="23">
        <v>0</v>
      </c>
      <c r="X23" s="23">
        <v>0.01</v>
      </c>
    </row>
    <row r="24" spans="1:24" ht="13.5" customHeight="1" x14ac:dyDescent="0.25">
      <c r="A24" s="176" t="s">
        <v>32</v>
      </c>
      <c r="B24" s="177"/>
      <c r="C24" s="178"/>
      <c r="D24" s="84"/>
      <c r="E24" s="45">
        <v>35</v>
      </c>
      <c r="F24" s="45">
        <v>35</v>
      </c>
      <c r="G24" s="45"/>
      <c r="H24" s="85">
        <v>2.76</v>
      </c>
      <c r="I24" s="85">
        <v>0.35</v>
      </c>
      <c r="J24" s="85">
        <v>16.899999999999999</v>
      </c>
      <c r="K24" s="86">
        <v>82.25</v>
      </c>
      <c r="L24" s="46">
        <v>5.6000000000000001E-2</v>
      </c>
      <c r="M24" s="46">
        <v>0</v>
      </c>
      <c r="N24" s="46">
        <v>0</v>
      </c>
      <c r="O24" s="46">
        <v>2.1000000000000001E-2</v>
      </c>
      <c r="P24" s="24">
        <v>0</v>
      </c>
      <c r="Q24" s="24">
        <v>3.2000000000000002E-3</v>
      </c>
      <c r="R24" s="24">
        <v>7.7000000000000002E-3</v>
      </c>
      <c r="S24" s="24">
        <v>0.01</v>
      </c>
      <c r="T24" s="46">
        <v>8.0500000000000007</v>
      </c>
      <c r="U24" s="46">
        <v>46.55</v>
      </c>
      <c r="V24" s="46">
        <v>30.45</v>
      </c>
      <c r="W24" s="46">
        <v>11.55</v>
      </c>
      <c r="X24" s="46">
        <v>0.7</v>
      </c>
    </row>
    <row r="25" spans="1:24" ht="13.5" customHeight="1" x14ac:dyDescent="0.25">
      <c r="A25" s="176" t="s">
        <v>286</v>
      </c>
      <c r="B25" s="177"/>
      <c r="C25" s="178"/>
      <c r="D25" s="84"/>
      <c r="E25" s="45">
        <v>15</v>
      </c>
      <c r="F25" s="45">
        <v>15</v>
      </c>
      <c r="G25" s="45"/>
      <c r="H25" s="45">
        <v>1.1499999999999999</v>
      </c>
      <c r="I25" s="45">
        <v>0.21</v>
      </c>
      <c r="J25" s="45">
        <v>5.65</v>
      </c>
      <c r="K25" s="87">
        <v>30.15</v>
      </c>
      <c r="L25" s="46">
        <v>0.03</v>
      </c>
      <c r="M25" s="46">
        <v>0</v>
      </c>
      <c r="N25" s="46">
        <v>0</v>
      </c>
      <c r="O25" s="46">
        <v>1.2999999999999999E-2</v>
      </c>
      <c r="P25" s="24">
        <v>0</v>
      </c>
      <c r="Q25" s="24">
        <v>8.0000000000000004E-4</v>
      </c>
      <c r="R25" s="24">
        <v>0</v>
      </c>
      <c r="S25" s="24">
        <v>0</v>
      </c>
      <c r="T25" s="46">
        <v>4.95</v>
      </c>
      <c r="U25" s="46">
        <v>36.6</v>
      </c>
      <c r="V25" s="46">
        <v>29.1</v>
      </c>
      <c r="W25" s="46">
        <v>8.5500000000000007</v>
      </c>
      <c r="X25" s="46">
        <v>0.67</v>
      </c>
    </row>
    <row r="26" spans="1:24" x14ac:dyDescent="0.25">
      <c r="A26" s="234" t="s">
        <v>265</v>
      </c>
      <c r="B26" s="235"/>
      <c r="C26" s="236"/>
      <c r="D26" s="26"/>
      <c r="E26" s="35">
        <f>SUM(E7:E25)</f>
        <v>522</v>
      </c>
      <c r="F26" s="35"/>
      <c r="G26" s="35"/>
      <c r="H26" s="35">
        <f t="shared" ref="H26:O26" si="2">SUM(H7:H25)</f>
        <v>18.259999999999998</v>
      </c>
      <c r="I26" s="35">
        <f t="shared" si="2"/>
        <v>23.320000000000004</v>
      </c>
      <c r="J26" s="35">
        <f t="shared" si="2"/>
        <v>45.634999999999998</v>
      </c>
      <c r="K26" s="35">
        <f t="shared" si="2"/>
        <v>469.95800000000003</v>
      </c>
      <c r="L26" s="35">
        <f t="shared" si="2"/>
        <v>0.216</v>
      </c>
      <c r="M26" s="35">
        <f t="shared" si="2"/>
        <v>2.149</v>
      </c>
      <c r="N26" s="35">
        <f t="shared" si="2"/>
        <v>217.53</v>
      </c>
      <c r="O26" s="35">
        <f t="shared" si="2"/>
        <v>0.56100000000000005</v>
      </c>
      <c r="P26" s="35">
        <f>SUM(P7+P13+P18+P22+P23+P24+P25)</f>
        <v>2.0040000000000004</v>
      </c>
      <c r="Q26" s="35">
        <f t="shared" ref="Q26:S26" si="3">SUM(Q7+Q13+Q18+Q22+Q23+Q24+Q25)</f>
        <v>5.5320000000000008E-2</v>
      </c>
      <c r="R26" s="35">
        <f t="shared" si="3"/>
        <v>1.8099999999999998E-2</v>
      </c>
      <c r="S26" s="35">
        <f t="shared" si="3"/>
        <v>0.14550000000000002</v>
      </c>
      <c r="T26" s="35">
        <f>SUM(T7:T25)</f>
        <v>427.28</v>
      </c>
      <c r="U26" s="35">
        <f>SUM(U7:U25)</f>
        <v>460.61000000000007</v>
      </c>
      <c r="V26" s="35">
        <f>SUM(V7:V25)</f>
        <v>391.79</v>
      </c>
      <c r="W26" s="35">
        <f>SUM(W7:W25)</f>
        <v>58.84</v>
      </c>
      <c r="X26" s="35">
        <f>SUM(X7:X25)</f>
        <v>2.7</v>
      </c>
    </row>
    <row r="27" spans="1:24" x14ac:dyDescent="0.25">
      <c r="A27" s="170"/>
      <c r="B27" s="171"/>
      <c r="C27" s="172"/>
      <c r="D27" s="185" t="s">
        <v>34</v>
      </c>
      <c r="E27" s="216"/>
      <c r="F27" s="216"/>
      <c r="G27" s="217"/>
      <c r="H27" s="26"/>
      <c r="I27" s="26"/>
      <c r="J27" s="26"/>
      <c r="K27" s="26"/>
      <c r="L27" s="25"/>
      <c r="M27" s="25"/>
      <c r="N27" s="25"/>
      <c r="O27" s="25"/>
      <c r="P27" s="34"/>
      <c r="Q27" s="34"/>
      <c r="R27" s="34"/>
      <c r="S27" s="34"/>
      <c r="T27" s="25"/>
      <c r="U27" s="25"/>
      <c r="V27" s="25"/>
      <c r="W27" s="25"/>
      <c r="X27" s="25"/>
    </row>
    <row r="28" spans="1:24" ht="12" customHeight="1" x14ac:dyDescent="0.25">
      <c r="A28" s="188" t="s">
        <v>247</v>
      </c>
      <c r="B28" s="189"/>
      <c r="C28" s="190"/>
      <c r="D28" s="31" t="s">
        <v>60</v>
      </c>
      <c r="E28" s="31">
        <v>200</v>
      </c>
      <c r="F28" s="135">
        <v>232</v>
      </c>
      <c r="G28" s="135">
        <v>200</v>
      </c>
      <c r="H28" s="23">
        <v>3</v>
      </c>
      <c r="I28" s="23">
        <v>1</v>
      </c>
      <c r="J28" s="23">
        <v>42</v>
      </c>
      <c r="K28" s="39">
        <v>192</v>
      </c>
      <c r="L28" s="23">
        <v>0.08</v>
      </c>
      <c r="M28" s="23">
        <v>20</v>
      </c>
      <c r="N28" s="23">
        <v>0</v>
      </c>
      <c r="O28" s="23">
        <v>0.1</v>
      </c>
      <c r="P28" s="24"/>
      <c r="Q28" s="24"/>
      <c r="R28" s="24"/>
      <c r="S28" s="24"/>
      <c r="T28" s="23">
        <v>16</v>
      </c>
      <c r="U28" s="23">
        <v>696</v>
      </c>
      <c r="V28" s="23">
        <v>56</v>
      </c>
      <c r="W28" s="23">
        <v>84</v>
      </c>
      <c r="X28" s="23">
        <v>1.2</v>
      </c>
    </row>
    <row r="29" spans="1:24" ht="15.75" customHeight="1" x14ac:dyDescent="0.25">
      <c r="A29" s="234" t="s">
        <v>266</v>
      </c>
      <c r="B29" s="235"/>
      <c r="C29" s="236"/>
      <c r="D29" s="25"/>
      <c r="E29" s="23">
        <f t="shared" ref="E29" si="4">SUM(E28:E28)</f>
        <v>200</v>
      </c>
      <c r="F29" s="23"/>
      <c r="G29" s="23"/>
      <c r="H29" s="23">
        <f t="shared" ref="H29:U29" si="5">SUM(H28:H28)</f>
        <v>3</v>
      </c>
      <c r="I29" s="23">
        <f t="shared" si="5"/>
        <v>1</v>
      </c>
      <c r="J29" s="23">
        <f t="shared" si="5"/>
        <v>42</v>
      </c>
      <c r="K29" s="23">
        <f t="shared" si="5"/>
        <v>192</v>
      </c>
      <c r="L29" s="23">
        <f t="shared" si="5"/>
        <v>0.08</v>
      </c>
      <c r="M29" s="23">
        <f t="shared" si="5"/>
        <v>20</v>
      </c>
      <c r="N29" s="23">
        <f t="shared" si="5"/>
        <v>0</v>
      </c>
      <c r="O29" s="23">
        <f t="shared" si="5"/>
        <v>0.1</v>
      </c>
      <c r="P29" s="23">
        <f t="shared" si="5"/>
        <v>0</v>
      </c>
      <c r="Q29" s="23">
        <f t="shared" si="5"/>
        <v>0</v>
      </c>
      <c r="R29" s="23">
        <f t="shared" si="5"/>
        <v>0</v>
      </c>
      <c r="S29" s="23">
        <f t="shared" si="5"/>
        <v>0</v>
      </c>
      <c r="T29" s="23">
        <f t="shared" si="5"/>
        <v>16</v>
      </c>
      <c r="U29" s="23">
        <f t="shared" si="5"/>
        <v>696</v>
      </c>
      <c r="V29" s="23">
        <f>SUM(V28:V28)</f>
        <v>56</v>
      </c>
      <c r="W29" s="23">
        <f>SUM(W28:W28)</f>
        <v>84</v>
      </c>
      <c r="X29" s="23">
        <f>SUM(X28:X28)</f>
        <v>1.2</v>
      </c>
    </row>
    <row r="30" spans="1:24" ht="12.75" customHeight="1" x14ac:dyDescent="0.25">
      <c r="A30" s="170"/>
      <c r="B30" s="171"/>
      <c r="C30" s="172"/>
      <c r="D30" s="185" t="s">
        <v>39</v>
      </c>
      <c r="E30" s="216"/>
      <c r="F30" s="216"/>
      <c r="G30" s="217"/>
      <c r="H30" s="25"/>
      <c r="I30" s="25"/>
      <c r="J30" s="25"/>
      <c r="K30" s="25"/>
      <c r="L30" s="25"/>
      <c r="M30" s="25"/>
      <c r="N30" s="25"/>
      <c r="O30" s="25"/>
      <c r="P30" s="23"/>
      <c r="Q30" s="23"/>
      <c r="R30" s="23"/>
      <c r="S30" s="23"/>
      <c r="T30" s="25"/>
      <c r="U30" s="25"/>
      <c r="V30" s="25"/>
      <c r="W30" s="25"/>
      <c r="X30" s="25"/>
    </row>
    <row r="31" spans="1:24" x14ac:dyDescent="0.25">
      <c r="A31" s="176" t="s">
        <v>205</v>
      </c>
      <c r="B31" s="177"/>
      <c r="C31" s="178"/>
      <c r="D31" s="133" t="s">
        <v>206</v>
      </c>
      <c r="E31" s="23">
        <v>250</v>
      </c>
      <c r="F31" s="151"/>
      <c r="G31" s="151"/>
      <c r="H31" s="23">
        <v>1.8</v>
      </c>
      <c r="I31" s="23">
        <v>4.92</v>
      </c>
      <c r="J31" s="23">
        <v>10.93</v>
      </c>
      <c r="K31" s="23">
        <v>103.75</v>
      </c>
      <c r="L31" s="23">
        <v>0.05</v>
      </c>
      <c r="M31" s="23">
        <v>10.67</v>
      </c>
      <c r="N31" s="23">
        <v>0</v>
      </c>
      <c r="O31" s="23">
        <v>4.7E-2</v>
      </c>
      <c r="P31" s="23">
        <f>SUM(P33:P43)</f>
        <v>3.7000000000000002E-3</v>
      </c>
      <c r="Q31" s="23">
        <f t="shared" ref="Q31:S31" si="6">SUM(Q33:Q43)</f>
        <v>3.0600000000000002E-2</v>
      </c>
      <c r="R31" s="23">
        <f t="shared" si="6"/>
        <v>0</v>
      </c>
      <c r="S31" s="23">
        <f t="shared" si="6"/>
        <v>1.21E-2</v>
      </c>
      <c r="T31" s="23">
        <v>49.72</v>
      </c>
      <c r="U31" s="23">
        <v>385.3</v>
      </c>
      <c r="V31" s="23">
        <v>54.6</v>
      </c>
      <c r="W31" s="23">
        <v>26.12</v>
      </c>
      <c r="X31" s="23">
        <v>1.22</v>
      </c>
    </row>
    <row r="32" spans="1:24" x14ac:dyDescent="0.25">
      <c r="A32" s="176" t="s">
        <v>153</v>
      </c>
      <c r="B32" s="177"/>
      <c r="C32" s="178"/>
      <c r="D32" s="19"/>
      <c r="E32" s="44">
        <v>5</v>
      </c>
      <c r="F32" s="19"/>
      <c r="G32" s="19"/>
      <c r="H32" s="19"/>
      <c r="I32" s="19"/>
      <c r="J32" s="19"/>
      <c r="K32" s="57"/>
      <c r="L32" s="19"/>
      <c r="M32" s="19"/>
      <c r="N32" s="19"/>
      <c r="O32" s="19"/>
      <c r="P32" s="24"/>
      <c r="Q32" s="24"/>
      <c r="R32" s="24"/>
      <c r="S32" s="24"/>
      <c r="T32" s="19"/>
      <c r="U32" s="19"/>
      <c r="V32" s="19"/>
      <c r="W32" s="19"/>
      <c r="X32" s="19"/>
    </row>
    <row r="33" spans="1:24" x14ac:dyDescent="0.25">
      <c r="A33" s="170" t="s">
        <v>80</v>
      </c>
      <c r="B33" s="171"/>
      <c r="C33" s="172"/>
      <c r="D33" s="19"/>
      <c r="E33" s="19"/>
      <c r="F33" s="19">
        <v>50</v>
      </c>
      <c r="G33" s="19">
        <v>40</v>
      </c>
      <c r="H33" s="19"/>
      <c r="I33" s="19"/>
      <c r="J33" s="19"/>
      <c r="K33" s="57"/>
      <c r="L33" s="19"/>
      <c r="M33" s="19"/>
      <c r="N33" s="19"/>
      <c r="O33" s="19"/>
      <c r="P33" s="28"/>
      <c r="Q33" s="28">
        <v>2.8000000000000001E-2</v>
      </c>
      <c r="R33" s="28"/>
      <c r="S33" s="28"/>
      <c r="T33" s="19"/>
      <c r="U33" s="19"/>
      <c r="V33" s="19"/>
      <c r="W33" s="19"/>
      <c r="X33" s="19"/>
    </row>
    <row r="34" spans="1:24" x14ac:dyDescent="0.25">
      <c r="A34" s="170" t="s">
        <v>43</v>
      </c>
      <c r="B34" s="171"/>
      <c r="C34" s="172"/>
      <c r="D34" s="19"/>
      <c r="E34" s="19"/>
      <c r="F34" s="130">
        <v>26.8</v>
      </c>
      <c r="G34" s="19">
        <v>20</v>
      </c>
      <c r="H34" s="19"/>
      <c r="I34" s="19"/>
      <c r="J34" s="19"/>
      <c r="K34" s="57"/>
      <c r="L34" s="19"/>
      <c r="M34" s="19"/>
      <c r="N34" s="19"/>
      <c r="O34" s="19"/>
      <c r="P34" s="23"/>
      <c r="Q34" s="28">
        <v>1.1000000000000001E-3</v>
      </c>
      <c r="R34" s="28"/>
      <c r="S34" s="28">
        <v>8.0000000000000002E-3</v>
      </c>
      <c r="T34" s="19"/>
      <c r="U34" s="19"/>
      <c r="V34" s="19"/>
      <c r="W34" s="19"/>
      <c r="X34" s="19"/>
    </row>
    <row r="35" spans="1:24" x14ac:dyDescent="0.25">
      <c r="A35" s="170" t="s">
        <v>44</v>
      </c>
      <c r="B35" s="171"/>
      <c r="C35" s="172"/>
      <c r="D35" s="19"/>
      <c r="E35" s="19"/>
      <c r="F35" s="19">
        <v>12.5</v>
      </c>
      <c r="G35" s="19">
        <v>10</v>
      </c>
      <c r="H35" s="19"/>
      <c r="I35" s="19"/>
      <c r="J35" s="19"/>
      <c r="K35" s="57"/>
      <c r="L35" s="19"/>
      <c r="M35" s="19"/>
      <c r="N35" s="19"/>
      <c r="O35" s="19"/>
      <c r="P35" s="23"/>
      <c r="Q35" s="28">
        <v>5.9999999999999995E-4</v>
      </c>
      <c r="R35" s="28"/>
      <c r="S35" s="28">
        <v>4.0000000000000002E-4</v>
      </c>
      <c r="T35" s="19"/>
      <c r="U35" s="19"/>
      <c r="V35" s="19"/>
      <c r="W35" s="19"/>
      <c r="X35" s="19"/>
    </row>
    <row r="36" spans="1:24" x14ac:dyDescent="0.25">
      <c r="A36" s="170" t="s">
        <v>45</v>
      </c>
      <c r="B36" s="171"/>
      <c r="C36" s="172"/>
      <c r="D36" s="19"/>
      <c r="E36" s="19"/>
      <c r="F36" s="19">
        <v>12</v>
      </c>
      <c r="G36" s="19">
        <v>10</v>
      </c>
      <c r="H36" s="19"/>
      <c r="I36" s="19"/>
      <c r="J36" s="19"/>
      <c r="K36" s="57"/>
      <c r="L36" s="19"/>
      <c r="M36" s="19"/>
      <c r="N36" s="19"/>
      <c r="O36" s="19"/>
      <c r="P36" s="25"/>
      <c r="Q36" s="3"/>
      <c r="R36" s="25"/>
      <c r="S36" s="28">
        <v>3.7000000000000002E-3</v>
      </c>
      <c r="T36" s="19"/>
      <c r="U36" s="19"/>
      <c r="V36" s="19"/>
      <c r="W36" s="19"/>
      <c r="X36" s="19"/>
    </row>
    <row r="37" spans="1:24" x14ac:dyDescent="0.25">
      <c r="A37" s="170" t="s">
        <v>46</v>
      </c>
      <c r="B37" s="171"/>
      <c r="C37" s="172"/>
      <c r="D37" s="19"/>
      <c r="E37" s="19"/>
      <c r="F37" s="19">
        <v>3</v>
      </c>
      <c r="G37" s="19">
        <v>3</v>
      </c>
      <c r="H37" s="19"/>
      <c r="I37" s="19"/>
      <c r="J37" s="19"/>
      <c r="K37" s="57"/>
      <c r="L37" s="19"/>
      <c r="M37" s="19"/>
      <c r="N37" s="19"/>
      <c r="O37" s="19"/>
      <c r="P37" s="23"/>
      <c r="Q37" s="3"/>
      <c r="R37" s="28"/>
      <c r="S37" s="28"/>
      <c r="T37" s="19"/>
      <c r="U37" s="19"/>
      <c r="V37" s="19"/>
      <c r="W37" s="19"/>
      <c r="X37" s="19"/>
    </row>
    <row r="38" spans="1:24" x14ac:dyDescent="0.25">
      <c r="A38" s="170" t="s">
        <v>47</v>
      </c>
      <c r="B38" s="171"/>
      <c r="C38" s="172"/>
      <c r="D38" s="19"/>
      <c r="E38" s="19"/>
      <c r="F38" s="19">
        <v>5</v>
      </c>
      <c r="G38" s="19">
        <v>5</v>
      </c>
      <c r="H38" s="19"/>
      <c r="I38" s="19"/>
      <c r="J38" s="19"/>
      <c r="K38" s="57"/>
      <c r="L38" s="19"/>
      <c r="M38" s="19"/>
      <c r="N38" s="19"/>
      <c r="O38" s="19"/>
      <c r="P38" s="25"/>
      <c r="Q38" s="25"/>
      <c r="R38" s="25"/>
      <c r="S38" s="25"/>
      <c r="T38" s="19"/>
      <c r="U38" s="19"/>
      <c r="V38" s="19"/>
      <c r="W38" s="19"/>
      <c r="X38" s="19"/>
    </row>
    <row r="39" spans="1:24" x14ac:dyDescent="0.25">
      <c r="A39" s="170" t="s">
        <v>106</v>
      </c>
      <c r="B39" s="171"/>
      <c r="C39" s="172"/>
      <c r="D39" s="19"/>
      <c r="E39" s="19"/>
      <c r="F39" s="19">
        <v>25</v>
      </c>
      <c r="G39" s="19">
        <v>20</v>
      </c>
      <c r="H39" s="19"/>
      <c r="I39" s="19"/>
      <c r="J39" s="19"/>
      <c r="K39" s="57"/>
      <c r="L39" s="19"/>
      <c r="M39" s="19"/>
      <c r="N39" s="19"/>
      <c r="O39" s="19"/>
      <c r="P39" s="25"/>
      <c r="Q39" s="25">
        <v>8.9999999999999998E-4</v>
      </c>
      <c r="R39" s="25"/>
      <c r="S39" s="25"/>
      <c r="T39" s="19"/>
      <c r="U39" s="19"/>
      <c r="V39" s="19"/>
      <c r="W39" s="19"/>
      <c r="X39" s="19"/>
    </row>
    <row r="40" spans="1:24" x14ac:dyDescent="0.25">
      <c r="A40" s="182" t="s">
        <v>67</v>
      </c>
      <c r="B40" s="171"/>
      <c r="C40" s="172"/>
      <c r="D40" s="19"/>
      <c r="E40" s="19"/>
      <c r="F40" s="19">
        <v>1</v>
      </c>
      <c r="G40" s="19">
        <v>1</v>
      </c>
      <c r="H40" s="19"/>
      <c r="I40" s="19"/>
      <c r="J40" s="19"/>
      <c r="K40" s="57"/>
      <c r="L40" s="19"/>
      <c r="M40" s="19"/>
      <c r="N40" s="19"/>
      <c r="O40" s="19"/>
      <c r="P40" s="25"/>
      <c r="Q40" s="25"/>
      <c r="R40" s="25"/>
      <c r="S40" s="25"/>
      <c r="T40" s="19"/>
      <c r="U40" s="19"/>
      <c r="V40" s="19"/>
      <c r="W40" s="19"/>
      <c r="X40" s="19"/>
    </row>
    <row r="41" spans="1:24" x14ac:dyDescent="0.25">
      <c r="A41" s="170" t="s">
        <v>54</v>
      </c>
      <c r="B41" s="171"/>
      <c r="C41" s="172"/>
      <c r="D41" s="19"/>
      <c r="E41" s="19"/>
      <c r="F41" s="19">
        <v>5</v>
      </c>
      <c r="G41" s="19">
        <v>5</v>
      </c>
      <c r="H41" s="19"/>
      <c r="I41" s="19"/>
      <c r="J41" s="19"/>
      <c r="K41" s="57"/>
      <c r="L41" s="19"/>
      <c r="M41" s="19"/>
      <c r="N41" s="19"/>
      <c r="O41" s="19"/>
      <c r="P41" s="25">
        <v>3.7000000000000002E-3</v>
      </c>
      <c r="Q41" s="25"/>
      <c r="R41" s="25"/>
      <c r="S41" s="25"/>
      <c r="T41" s="19"/>
      <c r="U41" s="19"/>
      <c r="V41" s="19"/>
      <c r="W41" s="19"/>
      <c r="X41" s="19"/>
    </row>
    <row r="42" spans="1:24" x14ac:dyDescent="0.25">
      <c r="A42" s="170" t="s">
        <v>50</v>
      </c>
      <c r="B42" s="171"/>
      <c r="C42" s="172"/>
      <c r="D42" s="19"/>
      <c r="E42" s="19"/>
      <c r="F42" s="19">
        <v>0.02</v>
      </c>
      <c r="G42" s="19">
        <v>0.02</v>
      </c>
      <c r="H42" s="19"/>
      <c r="I42" s="19"/>
      <c r="J42" s="19"/>
      <c r="K42" s="57"/>
      <c r="L42" s="19"/>
      <c r="M42" s="19"/>
      <c r="N42" s="19"/>
      <c r="O42" s="19"/>
      <c r="P42" s="25"/>
      <c r="Q42" s="25"/>
      <c r="R42" s="25"/>
      <c r="S42" s="25"/>
      <c r="T42" s="19"/>
      <c r="U42" s="19"/>
      <c r="V42" s="19"/>
      <c r="W42" s="19"/>
      <c r="X42" s="19"/>
    </row>
    <row r="43" spans="1:24" x14ac:dyDescent="0.25">
      <c r="A43" s="170" t="s">
        <v>27</v>
      </c>
      <c r="B43" s="171"/>
      <c r="C43" s="172"/>
      <c r="D43" s="19"/>
      <c r="E43" s="19"/>
      <c r="F43" s="19">
        <v>200</v>
      </c>
      <c r="G43" s="19">
        <v>200</v>
      </c>
      <c r="H43" s="19"/>
      <c r="I43" s="19"/>
      <c r="J43" s="19"/>
      <c r="K43" s="57"/>
      <c r="L43" s="19"/>
      <c r="M43" s="19"/>
      <c r="N43" s="19"/>
      <c r="O43" s="19"/>
      <c r="P43" s="25"/>
      <c r="Q43" s="25"/>
      <c r="R43" s="25"/>
      <c r="S43" s="25"/>
      <c r="T43" s="19"/>
      <c r="U43" s="19"/>
      <c r="V43" s="19"/>
      <c r="W43" s="19"/>
      <c r="X43" s="19"/>
    </row>
    <row r="44" spans="1:24" x14ac:dyDescent="0.25">
      <c r="A44" s="176" t="s">
        <v>293</v>
      </c>
      <c r="B44" s="177"/>
      <c r="C44" s="178"/>
      <c r="D44" s="23" t="s">
        <v>294</v>
      </c>
      <c r="E44" s="23">
        <v>90</v>
      </c>
      <c r="F44" s="23"/>
      <c r="G44" s="23"/>
      <c r="H44" s="23">
        <v>15.79</v>
      </c>
      <c r="I44" s="23">
        <v>12.64</v>
      </c>
      <c r="J44" s="23">
        <v>1.98</v>
      </c>
      <c r="K44" s="39">
        <v>183.37</v>
      </c>
      <c r="L44" s="23">
        <v>3.3000000000000002E-2</v>
      </c>
      <c r="M44" s="23">
        <v>1.0999999999999999E-2</v>
      </c>
      <c r="N44" s="23">
        <v>11.36</v>
      </c>
      <c r="O44" s="23">
        <v>7.8E-2</v>
      </c>
      <c r="P44" s="44">
        <f>SUM(P45:P48)</f>
        <v>0</v>
      </c>
      <c r="Q44" s="44">
        <f>SUM(Q45:Q48)</f>
        <v>2.2079999999999999E-2</v>
      </c>
      <c r="R44" s="44">
        <f>SUM(R45:R48)</f>
        <v>5.8999999999999999E-3</v>
      </c>
      <c r="S44" s="44">
        <f>SUM(S45:S48)</f>
        <v>0.31529999999999997</v>
      </c>
      <c r="T44" s="23">
        <v>26.09</v>
      </c>
      <c r="U44" s="23">
        <v>138.71</v>
      </c>
      <c r="V44" s="23">
        <v>128.65</v>
      </c>
      <c r="W44" s="23">
        <v>17.36</v>
      </c>
      <c r="X44" s="23">
        <v>2.09</v>
      </c>
    </row>
    <row r="45" spans="1:24" x14ac:dyDescent="0.25">
      <c r="A45" s="182" t="s">
        <v>170</v>
      </c>
      <c r="B45" s="183"/>
      <c r="C45" s="184"/>
      <c r="D45" s="25"/>
      <c r="E45" s="25"/>
      <c r="F45" s="25">
        <v>198</v>
      </c>
      <c r="G45" s="25">
        <v>145.80000000000001</v>
      </c>
      <c r="H45" s="25"/>
      <c r="I45" s="25"/>
      <c r="J45" s="25"/>
      <c r="K45" s="42"/>
      <c r="L45" s="25"/>
      <c r="M45" s="25"/>
      <c r="N45" s="25"/>
      <c r="O45" s="25"/>
      <c r="Q45" s="25">
        <v>2.18E-2</v>
      </c>
      <c r="R45" s="25">
        <v>5.8999999999999999E-3</v>
      </c>
      <c r="S45" s="25">
        <v>0.31369999999999998</v>
      </c>
      <c r="T45" s="25"/>
      <c r="U45" s="25"/>
      <c r="V45" s="25"/>
      <c r="W45" s="25"/>
      <c r="X45" s="25"/>
    </row>
    <row r="46" spans="1:24" x14ac:dyDescent="0.25">
      <c r="A46" s="170" t="s">
        <v>44</v>
      </c>
      <c r="B46" s="171"/>
      <c r="C46" s="172"/>
      <c r="D46" s="25"/>
      <c r="E46" s="25"/>
      <c r="F46" s="25">
        <v>5.4</v>
      </c>
      <c r="G46" s="25">
        <v>3.6</v>
      </c>
      <c r="H46" s="25"/>
      <c r="I46" s="25"/>
      <c r="J46" s="25"/>
      <c r="K46" s="42"/>
      <c r="L46" s="25"/>
      <c r="M46" s="25"/>
      <c r="N46" s="25"/>
      <c r="O46" s="25"/>
      <c r="P46" s="25"/>
      <c r="Q46" s="25">
        <v>2.7999999999999998E-4</v>
      </c>
      <c r="R46" s="25"/>
      <c r="S46" s="25">
        <v>2.0000000000000001E-4</v>
      </c>
      <c r="T46" s="25"/>
      <c r="U46" s="25"/>
      <c r="V46" s="25"/>
      <c r="W46" s="25"/>
      <c r="X46" s="25"/>
    </row>
    <row r="47" spans="1:24" x14ac:dyDescent="0.25">
      <c r="A47" s="182" t="s">
        <v>45</v>
      </c>
      <c r="B47" s="183"/>
      <c r="C47" s="184"/>
      <c r="D47" s="25"/>
      <c r="E47" s="25"/>
      <c r="F47" s="152">
        <v>4.5</v>
      </c>
      <c r="G47" s="25">
        <v>3.6</v>
      </c>
      <c r="H47" s="25"/>
      <c r="I47" s="25"/>
      <c r="J47" s="25"/>
      <c r="K47" s="42"/>
      <c r="L47" s="25"/>
      <c r="M47" s="25"/>
      <c r="N47" s="25"/>
      <c r="O47" s="25"/>
      <c r="P47" s="23"/>
      <c r="Q47" s="28"/>
      <c r="R47" s="28"/>
      <c r="S47" s="28">
        <v>1.4E-3</v>
      </c>
      <c r="T47" s="25"/>
      <c r="U47" s="25"/>
      <c r="V47" s="25"/>
      <c r="W47" s="25"/>
      <c r="X47" s="25"/>
    </row>
    <row r="48" spans="1:24" x14ac:dyDescent="0.25">
      <c r="A48" s="182" t="s">
        <v>50</v>
      </c>
      <c r="B48" s="183"/>
      <c r="C48" s="184"/>
      <c r="D48" s="25"/>
      <c r="E48" s="25"/>
      <c r="F48" s="25">
        <v>0.02</v>
      </c>
      <c r="G48" s="25">
        <v>0.02</v>
      </c>
      <c r="H48" s="25"/>
      <c r="I48" s="25"/>
      <c r="J48" s="25"/>
      <c r="K48" s="42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x14ac:dyDescent="0.25">
      <c r="A49" s="182" t="s">
        <v>27</v>
      </c>
      <c r="B49" s="183"/>
      <c r="C49" s="184"/>
      <c r="D49" s="77"/>
      <c r="E49" s="25"/>
      <c r="F49" s="25">
        <v>218.3</v>
      </c>
      <c r="G49" s="25">
        <v>218.3</v>
      </c>
      <c r="H49" s="25"/>
      <c r="I49" s="25"/>
      <c r="J49" s="25"/>
      <c r="K49" s="42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x14ac:dyDescent="0.25">
      <c r="A50" s="176" t="s">
        <v>171</v>
      </c>
      <c r="B50" s="177"/>
      <c r="C50" s="178"/>
      <c r="D50" s="43" t="s">
        <v>172</v>
      </c>
      <c r="E50" s="23">
        <v>200</v>
      </c>
      <c r="F50" s="23"/>
      <c r="G50" s="23"/>
      <c r="H50" s="23">
        <v>3.74</v>
      </c>
      <c r="I50" s="23">
        <v>10.029999999999999</v>
      </c>
      <c r="J50" s="23">
        <v>19.440000000000001</v>
      </c>
      <c r="K50" s="23">
        <v>180.8</v>
      </c>
      <c r="L50" s="23">
        <v>0.06</v>
      </c>
      <c r="M50" s="23">
        <v>2.5099999999999998</v>
      </c>
      <c r="N50" s="23">
        <v>0.09</v>
      </c>
      <c r="O50" s="23">
        <v>11.2</v>
      </c>
      <c r="P50" s="44">
        <f>SUM(P51:P54)</f>
        <v>0</v>
      </c>
      <c r="Q50" s="44">
        <f t="shared" ref="Q50:S50" si="7">SUM(Q51:Q54)</f>
        <v>1.4999999999999999E-2</v>
      </c>
      <c r="R50" s="44">
        <f t="shared" si="7"/>
        <v>0</v>
      </c>
      <c r="S50" s="44">
        <f t="shared" si="7"/>
        <v>1.8599999999999998E-2</v>
      </c>
      <c r="T50" s="23">
        <v>87.55</v>
      </c>
      <c r="U50" s="23">
        <v>516.37</v>
      </c>
      <c r="V50" s="23">
        <v>98.42</v>
      </c>
      <c r="W50" s="23">
        <v>37.340000000000003</v>
      </c>
      <c r="X50" s="23">
        <v>2.66</v>
      </c>
    </row>
    <row r="51" spans="1:24" x14ac:dyDescent="0.25">
      <c r="A51" s="182" t="s">
        <v>173</v>
      </c>
      <c r="B51" s="183"/>
      <c r="C51" s="184"/>
      <c r="D51" s="77"/>
      <c r="E51" s="25"/>
      <c r="F51" s="25">
        <v>268</v>
      </c>
      <c r="G51" s="25">
        <v>210.8</v>
      </c>
      <c r="H51" s="25"/>
      <c r="I51" s="25"/>
      <c r="J51" s="25"/>
      <c r="K51" s="25"/>
      <c r="L51" s="25"/>
      <c r="M51" s="25"/>
      <c r="N51" s="25"/>
      <c r="O51" s="25"/>
      <c r="P51" s="25"/>
      <c r="Q51" s="25">
        <v>1.4999999999999999E-2</v>
      </c>
      <c r="R51" s="25"/>
      <c r="S51" s="25"/>
      <c r="T51" s="25"/>
      <c r="U51" s="25"/>
      <c r="V51" s="25"/>
      <c r="W51" s="25"/>
      <c r="X51" s="25"/>
    </row>
    <row r="52" spans="1:24" x14ac:dyDescent="0.25">
      <c r="A52" s="182" t="s">
        <v>45</v>
      </c>
      <c r="B52" s="183"/>
      <c r="C52" s="184"/>
      <c r="D52" s="77"/>
      <c r="E52" s="25"/>
      <c r="F52" s="25">
        <v>60</v>
      </c>
      <c r="G52" s="25">
        <v>50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>
        <v>1.8599999999999998E-2</v>
      </c>
      <c r="T52" s="25"/>
      <c r="U52" s="25"/>
      <c r="V52" s="25"/>
      <c r="W52" s="25"/>
      <c r="X52" s="25"/>
    </row>
    <row r="53" spans="1:24" x14ac:dyDescent="0.25">
      <c r="A53" s="182" t="s">
        <v>47</v>
      </c>
      <c r="B53" s="183"/>
      <c r="C53" s="184"/>
      <c r="D53" s="77"/>
      <c r="E53" s="25"/>
      <c r="F53" s="25">
        <v>7</v>
      </c>
      <c r="G53" s="25">
        <v>7</v>
      </c>
      <c r="H53" s="25"/>
      <c r="I53" s="101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x14ac:dyDescent="0.25">
      <c r="A54" s="182" t="s">
        <v>27</v>
      </c>
      <c r="B54" s="183"/>
      <c r="C54" s="184"/>
      <c r="D54" s="77"/>
      <c r="E54" s="25"/>
      <c r="F54" s="25">
        <v>147.6</v>
      </c>
      <c r="G54" s="25">
        <v>147.6</v>
      </c>
      <c r="H54" s="25"/>
      <c r="I54" s="101"/>
      <c r="J54" s="25"/>
      <c r="K54" s="25"/>
      <c r="L54" s="25"/>
      <c r="M54" s="25"/>
      <c r="N54" s="25"/>
      <c r="O54" s="25"/>
      <c r="P54" s="37"/>
      <c r="Q54" s="37"/>
      <c r="R54" s="37"/>
      <c r="S54" s="37"/>
      <c r="T54" s="25"/>
      <c r="U54" s="25"/>
      <c r="V54" s="25"/>
      <c r="W54" s="25"/>
      <c r="X54" s="25"/>
    </row>
    <row r="55" spans="1:24" s="1" customFormat="1" ht="12.75" x14ac:dyDescent="0.2">
      <c r="A55" s="176" t="s">
        <v>169</v>
      </c>
      <c r="B55" s="177"/>
      <c r="C55" s="178"/>
      <c r="D55" s="43" t="s">
        <v>174</v>
      </c>
      <c r="E55" s="23">
        <v>50</v>
      </c>
      <c r="F55" s="23"/>
      <c r="G55" s="23"/>
      <c r="H55" s="23">
        <v>1.03</v>
      </c>
      <c r="I55" s="23">
        <v>2.62</v>
      </c>
      <c r="J55" s="23">
        <v>3.55</v>
      </c>
      <c r="K55" s="23">
        <v>41.9</v>
      </c>
      <c r="L55" s="23">
        <v>0.01</v>
      </c>
      <c r="M55" s="23">
        <v>0.16</v>
      </c>
      <c r="N55" s="23">
        <v>14.4</v>
      </c>
      <c r="O55" s="23">
        <v>0.04</v>
      </c>
      <c r="P55" s="37">
        <f>SUM(P56:P60)</f>
        <v>0.11599999999999999</v>
      </c>
      <c r="Q55" s="37">
        <f t="shared" ref="Q55:S55" si="8">SUM(Q56:Q60)</f>
        <v>4.3499999999999997E-3</v>
      </c>
      <c r="R55" s="37">
        <f t="shared" si="8"/>
        <v>5.1000000000000004E-4</v>
      </c>
      <c r="S55" s="37">
        <f t="shared" si="8"/>
        <v>1.3090000000000001E-2</v>
      </c>
      <c r="T55" s="23">
        <v>32.909999999999997</v>
      </c>
      <c r="U55" s="23">
        <v>41</v>
      </c>
      <c r="V55" s="23">
        <v>25.45</v>
      </c>
      <c r="W55" s="23">
        <v>4.7</v>
      </c>
      <c r="X55" s="23">
        <v>0.1</v>
      </c>
    </row>
    <row r="56" spans="1:24" s="6" customFormat="1" ht="14.25" customHeight="1" x14ac:dyDescent="0.2">
      <c r="A56" s="182" t="s">
        <v>24</v>
      </c>
      <c r="B56" s="183"/>
      <c r="C56" s="184"/>
      <c r="D56" s="61"/>
      <c r="E56" s="28"/>
      <c r="F56" s="28">
        <v>25</v>
      </c>
      <c r="G56" s="28">
        <v>25</v>
      </c>
      <c r="H56" s="28"/>
      <c r="I56" s="102"/>
      <c r="J56" s="102"/>
      <c r="K56" s="28"/>
      <c r="L56" s="28"/>
      <c r="M56" s="28"/>
      <c r="N56" s="28"/>
      <c r="O56" s="28"/>
      <c r="P56" s="130">
        <v>7.4999999999999997E-2</v>
      </c>
      <c r="Q56" s="130">
        <v>4.0000000000000001E-3</v>
      </c>
      <c r="R56" s="130">
        <v>3.5E-4</v>
      </c>
      <c r="S56" s="130">
        <v>1.2500000000000001E-2</v>
      </c>
      <c r="T56" s="28"/>
      <c r="U56" s="28"/>
      <c r="V56" s="28"/>
      <c r="W56" s="28"/>
      <c r="X56" s="28"/>
    </row>
    <row r="57" spans="1:24" x14ac:dyDescent="0.25">
      <c r="A57" s="182" t="s">
        <v>26</v>
      </c>
      <c r="B57" s="183"/>
      <c r="C57" s="184"/>
      <c r="D57" s="77"/>
      <c r="E57" s="25"/>
      <c r="F57" s="25">
        <v>2.7</v>
      </c>
      <c r="G57" s="25">
        <v>2.7</v>
      </c>
      <c r="H57" s="25"/>
      <c r="I57" s="101"/>
      <c r="J57" s="25"/>
      <c r="K57" s="25"/>
      <c r="L57" s="25"/>
      <c r="M57" s="25"/>
      <c r="N57" s="25"/>
      <c r="O57" s="25"/>
      <c r="P57" s="130">
        <v>4.1000000000000002E-2</v>
      </c>
      <c r="Q57" s="130">
        <v>2.9999999999999997E-4</v>
      </c>
      <c r="R57" s="130"/>
      <c r="S57" s="130"/>
      <c r="T57" s="25"/>
      <c r="U57" s="25"/>
      <c r="V57" s="25"/>
      <c r="W57" s="25"/>
      <c r="X57" s="25"/>
    </row>
    <row r="58" spans="1:24" x14ac:dyDescent="0.25">
      <c r="A58" s="182" t="s">
        <v>55</v>
      </c>
      <c r="B58" s="183"/>
      <c r="C58" s="184"/>
      <c r="D58" s="77"/>
      <c r="E58" s="25"/>
      <c r="F58" s="25">
        <v>2.7</v>
      </c>
      <c r="G58" s="25">
        <v>2.7</v>
      </c>
      <c r="H58" s="25"/>
      <c r="I58" s="101"/>
      <c r="J58" s="25"/>
      <c r="K58" s="25"/>
      <c r="L58" s="25"/>
      <c r="M58" s="25"/>
      <c r="N58" s="25"/>
      <c r="O58" s="25"/>
      <c r="P58" s="130"/>
      <c r="Q58" s="130">
        <v>5.0000000000000002E-5</v>
      </c>
      <c r="R58" s="130">
        <v>1.6000000000000001E-4</v>
      </c>
      <c r="S58" s="130">
        <v>5.9000000000000003E-4</v>
      </c>
      <c r="T58" s="25"/>
      <c r="U58" s="25"/>
      <c r="V58" s="25"/>
      <c r="W58" s="25"/>
      <c r="X58" s="25"/>
    </row>
    <row r="59" spans="1:24" x14ac:dyDescent="0.25">
      <c r="A59" s="182" t="s">
        <v>67</v>
      </c>
      <c r="B59" s="183"/>
      <c r="C59" s="184"/>
      <c r="D59" s="77"/>
      <c r="E59" s="25"/>
      <c r="F59" s="25">
        <v>0.3</v>
      </c>
      <c r="G59" s="25">
        <v>0.3</v>
      </c>
      <c r="H59" s="25"/>
      <c r="I59" s="101"/>
      <c r="J59" s="25"/>
      <c r="K59" s="25"/>
      <c r="L59" s="25"/>
      <c r="M59" s="25"/>
      <c r="N59" s="25"/>
      <c r="O59" s="25"/>
      <c r="P59" s="28"/>
      <c r="Q59" s="28"/>
      <c r="R59" s="28"/>
      <c r="S59" s="28"/>
      <c r="T59" s="25"/>
      <c r="U59" s="25"/>
      <c r="V59" s="25"/>
      <c r="W59" s="25"/>
      <c r="X59" s="25"/>
    </row>
    <row r="60" spans="1:24" x14ac:dyDescent="0.25">
      <c r="A60" s="182" t="s">
        <v>27</v>
      </c>
      <c r="B60" s="183"/>
      <c r="C60" s="184"/>
      <c r="D60" s="77"/>
      <c r="E60" s="25"/>
      <c r="F60" s="25">
        <v>25</v>
      </c>
      <c r="G60" s="25">
        <v>25</v>
      </c>
      <c r="H60" s="25"/>
      <c r="I60" s="101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x14ac:dyDescent="0.25">
      <c r="A61" s="240" t="s">
        <v>58</v>
      </c>
      <c r="B61" s="240"/>
      <c r="C61" s="240"/>
      <c r="D61" s="43" t="s">
        <v>59</v>
      </c>
      <c r="E61" s="37">
        <v>200</v>
      </c>
      <c r="F61" s="37"/>
      <c r="G61" s="37"/>
      <c r="H61" s="23">
        <v>1</v>
      </c>
      <c r="I61" s="23">
        <v>0</v>
      </c>
      <c r="J61" s="23">
        <v>20.2</v>
      </c>
      <c r="K61" s="23">
        <v>84.8</v>
      </c>
      <c r="L61" s="23">
        <v>0.02</v>
      </c>
      <c r="M61" s="23">
        <v>4</v>
      </c>
      <c r="N61" s="23">
        <v>0</v>
      </c>
      <c r="O61" s="23">
        <v>0.02</v>
      </c>
      <c r="P61" s="25">
        <v>0</v>
      </c>
      <c r="Q61" s="25">
        <v>0</v>
      </c>
      <c r="R61" s="25">
        <v>0</v>
      </c>
      <c r="S61" s="25">
        <v>0</v>
      </c>
      <c r="T61" s="23">
        <v>14</v>
      </c>
      <c r="U61" s="23">
        <v>240</v>
      </c>
      <c r="V61" s="23">
        <v>14</v>
      </c>
      <c r="W61" s="23">
        <v>8</v>
      </c>
      <c r="X61" s="23">
        <v>2.8</v>
      </c>
    </row>
    <row r="62" spans="1:24" ht="13.5" customHeight="1" x14ac:dyDescent="0.25">
      <c r="A62" s="170" t="s">
        <v>111</v>
      </c>
      <c r="B62" s="171"/>
      <c r="C62" s="172"/>
      <c r="D62" s="28"/>
      <c r="E62" s="28"/>
      <c r="F62" s="28">
        <v>20</v>
      </c>
      <c r="G62" s="28">
        <v>20</v>
      </c>
      <c r="H62" s="28"/>
      <c r="I62" s="28"/>
      <c r="J62" s="28"/>
      <c r="K62" s="28"/>
      <c r="L62" s="28"/>
      <c r="M62" s="28"/>
      <c r="N62" s="28"/>
      <c r="O62" s="28"/>
      <c r="P62" s="25"/>
      <c r="Q62" s="25"/>
      <c r="R62" s="25"/>
      <c r="S62" s="25"/>
      <c r="T62" s="28"/>
      <c r="U62" s="28"/>
      <c r="V62" s="28"/>
      <c r="W62" s="28"/>
      <c r="X62" s="28"/>
    </row>
    <row r="63" spans="1:24" ht="13.5" customHeight="1" x14ac:dyDescent="0.25">
      <c r="A63" s="182" t="s">
        <v>67</v>
      </c>
      <c r="B63" s="183"/>
      <c r="C63" s="184"/>
      <c r="D63" s="28"/>
      <c r="E63" s="28"/>
      <c r="F63" s="28">
        <v>10</v>
      </c>
      <c r="G63" s="28">
        <v>10</v>
      </c>
      <c r="H63" s="28"/>
      <c r="I63" s="28"/>
      <c r="J63" s="28"/>
      <c r="K63" s="28"/>
      <c r="L63" s="28"/>
      <c r="M63" s="28"/>
      <c r="N63" s="28"/>
      <c r="O63" s="28"/>
      <c r="P63" s="25"/>
      <c r="Q63" s="25"/>
      <c r="R63" s="25"/>
      <c r="S63" s="25"/>
      <c r="T63" s="28"/>
      <c r="U63" s="28"/>
      <c r="V63" s="28"/>
      <c r="W63" s="28"/>
      <c r="X63" s="28"/>
    </row>
    <row r="64" spans="1:24" ht="13.5" customHeight="1" x14ac:dyDescent="0.25">
      <c r="A64" s="170" t="s">
        <v>107</v>
      </c>
      <c r="B64" s="171"/>
      <c r="C64" s="172"/>
      <c r="D64" s="28"/>
      <c r="E64" s="28"/>
      <c r="F64" s="28">
        <v>0.2</v>
      </c>
      <c r="G64" s="28">
        <v>0.2</v>
      </c>
      <c r="H64" s="28"/>
      <c r="I64" s="28"/>
      <c r="J64" s="28"/>
      <c r="K64" s="28"/>
      <c r="L64" s="28"/>
      <c r="M64" s="28"/>
      <c r="N64" s="28"/>
      <c r="O64" s="28"/>
      <c r="P64" s="25"/>
      <c r="Q64" s="25"/>
      <c r="R64" s="25"/>
      <c r="S64" s="25"/>
      <c r="T64" s="28"/>
      <c r="U64" s="28"/>
      <c r="V64" s="28"/>
      <c r="W64" s="28"/>
      <c r="X64" s="28"/>
    </row>
    <row r="65" spans="1:24" ht="12" customHeight="1" x14ac:dyDescent="0.25">
      <c r="A65" s="170" t="s">
        <v>27</v>
      </c>
      <c r="B65" s="171"/>
      <c r="C65" s="172"/>
      <c r="D65" s="28"/>
      <c r="E65" s="28"/>
      <c r="F65" s="28">
        <v>200</v>
      </c>
      <c r="G65" s="28">
        <v>200</v>
      </c>
      <c r="H65" s="28"/>
      <c r="I65" s="28"/>
      <c r="J65" s="28"/>
      <c r="K65" s="28"/>
      <c r="L65" s="28"/>
      <c r="M65" s="28"/>
      <c r="N65" s="28"/>
      <c r="O65" s="28"/>
      <c r="P65" s="46"/>
      <c r="Q65" s="46"/>
      <c r="R65" s="46"/>
      <c r="S65" s="46"/>
      <c r="T65" s="28"/>
      <c r="U65" s="28"/>
      <c r="V65" s="28"/>
      <c r="W65" s="28"/>
      <c r="X65" s="28"/>
    </row>
    <row r="66" spans="1:24" ht="13.5" customHeight="1" x14ac:dyDescent="0.25">
      <c r="A66" s="241" t="s">
        <v>241</v>
      </c>
      <c r="B66" s="242"/>
      <c r="C66" s="243"/>
      <c r="D66" s="23"/>
      <c r="E66" s="23">
        <v>3</v>
      </c>
      <c r="F66" s="44"/>
      <c r="G66" s="33"/>
      <c r="H66" s="23"/>
      <c r="I66" s="23"/>
      <c r="J66" s="23"/>
      <c r="K66" s="39"/>
      <c r="L66" s="25"/>
      <c r="M66" s="25"/>
      <c r="N66" s="25"/>
      <c r="O66" s="25"/>
      <c r="P66" s="23">
        <v>0</v>
      </c>
      <c r="Q66" s="23">
        <v>1.4E-3</v>
      </c>
      <c r="R66" s="23">
        <v>0</v>
      </c>
      <c r="S66" s="23"/>
      <c r="T66" s="25"/>
      <c r="U66" s="25"/>
      <c r="V66" s="25"/>
      <c r="W66" s="25"/>
      <c r="X66" s="25"/>
    </row>
    <row r="67" spans="1:24" ht="12.75" customHeight="1" x14ac:dyDescent="0.25">
      <c r="A67" s="176" t="s">
        <v>32</v>
      </c>
      <c r="B67" s="177"/>
      <c r="C67" s="178"/>
      <c r="D67" s="25"/>
      <c r="E67" s="23">
        <v>90</v>
      </c>
      <c r="F67" s="23">
        <v>90</v>
      </c>
      <c r="G67" s="23"/>
      <c r="H67" s="23">
        <v>7.11</v>
      </c>
      <c r="I67" s="23">
        <v>0.9</v>
      </c>
      <c r="J67" s="23">
        <v>43.47</v>
      </c>
      <c r="K67" s="23">
        <v>211.5</v>
      </c>
      <c r="L67" s="23">
        <v>0.14000000000000001</v>
      </c>
      <c r="M67" s="23">
        <v>0</v>
      </c>
      <c r="N67" s="23">
        <v>0</v>
      </c>
      <c r="O67" s="23">
        <v>0.05</v>
      </c>
      <c r="P67" s="23">
        <v>0</v>
      </c>
      <c r="Q67" s="23">
        <v>5.0000000000000001E-3</v>
      </c>
      <c r="R67" s="23">
        <v>1.9800000000000002E-2</v>
      </c>
      <c r="S67" s="23">
        <v>2.5999999999999999E-2</v>
      </c>
      <c r="T67" s="23">
        <v>20.7</v>
      </c>
      <c r="U67" s="23">
        <v>119.71</v>
      </c>
      <c r="V67" s="23">
        <v>78.3</v>
      </c>
      <c r="W67" s="23">
        <v>29.7</v>
      </c>
      <c r="X67" s="23">
        <v>1.8</v>
      </c>
    </row>
    <row r="68" spans="1:24" x14ac:dyDescent="0.25">
      <c r="A68" s="176" t="s">
        <v>286</v>
      </c>
      <c r="B68" s="177"/>
      <c r="C68" s="178"/>
      <c r="D68" s="25"/>
      <c r="E68" s="23">
        <v>50</v>
      </c>
      <c r="F68" s="23">
        <v>50</v>
      </c>
      <c r="G68" s="23"/>
      <c r="H68" s="23">
        <v>3.85</v>
      </c>
      <c r="I68" s="23">
        <v>0.7</v>
      </c>
      <c r="J68" s="23">
        <v>18.850000000000001</v>
      </c>
      <c r="K68" s="39">
        <v>100.5</v>
      </c>
      <c r="L68" s="23">
        <v>0.16</v>
      </c>
      <c r="M68" s="23">
        <v>0</v>
      </c>
      <c r="N68" s="23">
        <v>0</v>
      </c>
      <c r="O68" s="23">
        <v>4.4999999999999998E-2</v>
      </c>
      <c r="P68" s="23">
        <v>0</v>
      </c>
      <c r="Q68" s="23">
        <v>2.8E-3</v>
      </c>
      <c r="R68" s="23">
        <v>0</v>
      </c>
      <c r="S68" s="23">
        <v>0</v>
      </c>
      <c r="T68" s="23">
        <v>16.5</v>
      </c>
      <c r="U68" s="23">
        <v>122</v>
      </c>
      <c r="V68" s="23">
        <v>97</v>
      </c>
      <c r="W68" s="23">
        <v>28.5</v>
      </c>
      <c r="X68" s="23">
        <v>2.25</v>
      </c>
    </row>
    <row r="69" spans="1:24" x14ac:dyDescent="0.25">
      <c r="A69" s="176" t="s">
        <v>267</v>
      </c>
      <c r="B69" s="177"/>
      <c r="C69" s="178"/>
      <c r="D69" s="19"/>
      <c r="E69" s="37">
        <f>SUM(E31:E68)</f>
        <v>938</v>
      </c>
      <c r="F69" s="37"/>
      <c r="G69" s="37"/>
      <c r="H69" s="37">
        <f t="shared" ref="H69:O69" si="9">SUM(H31:H68)</f>
        <v>34.32</v>
      </c>
      <c r="I69" s="37">
        <f t="shared" si="9"/>
        <v>31.810000000000002</v>
      </c>
      <c r="J69" s="37">
        <f t="shared" si="9"/>
        <v>118.41999999999999</v>
      </c>
      <c r="K69" s="37">
        <f t="shared" si="9"/>
        <v>906.62</v>
      </c>
      <c r="L69" s="37">
        <f t="shared" si="9"/>
        <v>0.47300000000000009</v>
      </c>
      <c r="M69" s="37">
        <f t="shared" si="9"/>
        <v>17.350999999999999</v>
      </c>
      <c r="N69" s="37">
        <f t="shared" si="9"/>
        <v>25.85</v>
      </c>
      <c r="O69" s="37">
        <f t="shared" si="9"/>
        <v>11.479999999999999</v>
      </c>
      <c r="P69" s="44">
        <f>SUM(P31+P44+P50+P55+P61+P66+P67+P68)</f>
        <v>0.11969999999999999</v>
      </c>
      <c r="Q69" s="44">
        <f>SUM(Q31+Q44+Q50+Q55+Q61+Q66+Q67+Q68)</f>
        <v>8.1230000000000011E-2</v>
      </c>
      <c r="R69" s="44">
        <f>SUM(R31+R44+R50+R55+R61+R66+R67+R68)</f>
        <v>2.6210000000000001E-2</v>
      </c>
      <c r="S69" s="44">
        <f>SUM(S31+S44+S50+S55+S61+S66+S67+S68)</f>
        <v>0.38508999999999999</v>
      </c>
      <c r="T69" s="37">
        <f>SUM(T31:T68)</f>
        <v>247.47</v>
      </c>
      <c r="U69" s="37">
        <f>SUM(U31:U68)</f>
        <v>1563.0900000000001</v>
      </c>
      <c r="V69" s="37">
        <f>SUM(V31:V68)</f>
        <v>496.42</v>
      </c>
      <c r="W69" s="37">
        <f>SUM(W31:W68)</f>
        <v>151.72000000000003</v>
      </c>
      <c r="X69" s="37">
        <f>SUM(X31:X68)</f>
        <v>12.92</v>
      </c>
    </row>
    <row r="70" spans="1:24" x14ac:dyDescent="0.25">
      <c r="A70" s="234"/>
      <c r="B70" s="235"/>
      <c r="C70" s="236"/>
      <c r="D70" s="185" t="s">
        <v>61</v>
      </c>
      <c r="E70" s="186"/>
      <c r="F70" s="186"/>
      <c r="G70" s="187"/>
      <c r="H70" s="37"/>
      <c r="I70" s="37"/>
      <c r="J70" s="37"/>
      <c r="K70" s="145"/>
      <c r="L70" s="19"/>
      <c r="M70" s="19"/>
      <c r="N70" s="19"/>
      <c r="O70" s="19"/>
      <c r="P70" s="25"/>
      <c r="Q70" s="25"/>
      <c r="R70" s="25"/>
      <c r="S70" s="25"/>
      <c r="T70" s="19"/>
      <c r="U70" s="19"/>
      <c r="V70" s="19"/>
      <c r="W70" s="19"/>
      <c r="X70" s="19"/>
    </row>
    <row r="71" spans="1:24" x14ac:dyDescent="0.25">
      <c r="A71" s="176" t="s">
        <v>186</v>
      </c>
      <c r="B71" s="177"/>
      <c r="C71" s="178"/>
      <c r="D71" s="23" t="s">
        <v>187</v>
      </c>
      <c r="E71" s="23">
        <v>200</v>
      </c>
      <c r="F71" s="23"/>
      <c r="G71" s="23"/>
      <c r="H71" s="32">
        <v>0.31</v>
      </c>
      <c r="I71" s="32">
        <v>0</v>
      </c>
      <c r="J71" s="32">
        <v>39.4</v>
      </c>
      <c r="K71" s="32">
        <v>160</v>
      </c>
      <c r="L71" s="32">
        <v>0.01</v>
      </c>
      <c r="M71" s="32">
        <v>2.4</v>
      </c>
      <c r="N71" s="32">
        <v>0</v>
      </c>
      <c r="O71" s="32">
        <v>0.02</v>
      </c>
      <c r="P71" s="23">
        <f>SUM(P73:P76)</f>
        <v>0</v>
      </c>
      <c r="Q71" s="23">
        <f t="shared" ref="Q71:S71" si="10">SUM(Q73:Q76)</f>
        <v>0</v>
      </c>
      <c r="R71" s="23">
        <f t="shared" si="10"/>
        <v>0</v>
      </c>
      <c r="S71" s="23">
        <f t="shared" si="10"/>
        <v>0</v>
      </c>
      <c r="T71" s="32">
        <v>22.46</v>
      </c>
      <c r="U71" s="32">
        <v>149.63999999999999</v>
      </c>
      <c r="V71" s="32">
        <v>18.5</v>
      </c>
      <c r="W71" s="32">
        <v>7.26</v>
      </c>
      <c r="X71" s="32">
        <v>0.19</v>
      </c>
    </row>
    <row r="72" spans="1:24" ht="13.5" customHeight="1" x14ac:dyDescent="0.25">
      <c r="A72" s="176" t="s">
        <v>188</v>
      </c>
      <c r="B72" s="177"/>
      <c r="C72" s="178"/>
      <c r="D72" s="23"/>
      <c r="E72" s="23"/>
      <c r="F72" s="23"/>
      <c r="G72" s="23"/>
      <c r="H72" s="23"/>
      <c r="I72" s="23"/>
      <c r="J72" s="23"/>
      <c r="K72" s="23"/>
      <c r="L72" s="25"/>
      <c r="M72" s="25"/>
      <c r="N72" s="25"/>
      <c r="O72" s="25"/>
      <c r="P72" s="23"/>
      <c r="Q72" s="23"/>
      <c r="R72" s="23"/>
      <c r="S72" s="23"/>
      <c r="T72" s="25"/>
      <c r="U72" s="25"/>
      <c r="V72" s="25"/>
      <c r="W72" s="25"/>
      <c r="X72" s="25"/>
    </row>
    <row r="73" spans="1:24" ht="12.75" customHeight="1" x14ac:dyDescent="0.25">
      <c r="A73" s="170" t="s">
        <v>189</v>
      </c>
      <c r="B73" s="171"/>
      <c r="C73" s="172"/>
      <c r="D73" s="28"/>
      <c r="E73" s="28"/>
      <c r="F73" s="28">
        <v>60</v>
      </c>
      <c r="G73" s="28">
        <v>60</v>
      </c>
      <c r="H73" s="23"/>
      <c r="I73" s="23"/>
      <c r="J73" s="23"/>
      <c r="K73" s="23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x14ac:dyDescent="0.25">
      <c r="A74" s="182" t="s">
        <v>67</v>
      </c>
      <c r="B74" s="171"/>
      <c r="C74" s="172"/>
      <c r="D74" s="28"/>
      <c r="E74" s="28"/>
      <c r="F74" s="28">
        <v>10</v>
      </c>
      <c r="G74" s="28">
        <v>10</v>
      </c>
      <c r="H74" s="23"/>
      <c r="I74" s="23"/>
      <c r="J74" s="23"/>
      <c r="K74" s="23"/>
      <c r="L74" s="25"/>
      <c r="M74" s="25"/>
      <c r="N74" s="25"/>
      <c r="O74" s="25"/>
      <c r="P74" s="23"/>
      <c r="Q74" s="23"/>
      <c r="R74" s="23"/>
      <c r="S74" s="23"/>
      <c r="T74" s="25"/>
      <c r="U74" s="25"/>
      <c r="V74" s="25"/>
      <c r="W74" s="25"/>
      <c r="X74" s="25"/>
    </row>
    <row r="75" spans="1:24" x14ac:dyDescent="0.25">
      <c r="A75" s="170" t="s">
        <v>37</v>
      </c>
      <c r="B75" s="171"/>
      <c r="C75" s="172"/>
      <c r="D75" s="28"/>
      <c r="E75" s="28"/>
      <c r="F75" s="28">
        <v>10</v>
      </c>
      <c r="G75" s="28">
        <v>10</v>
      </c>
      <c r="H75" s="23"/>
      <c r="I75" s="23"/>
      <c r="J75" s="23"/>
      <c r="K75" s="23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x14ac:dyDescent="0.25">
      <c r="A76" s="170" t="s">
        <v>27</v>
      </c>
      <c r="B76" s="171"/>
      <c r="C76" s="172"/>
      <c r="D76" s="28"/>
      <c r="E76" s="28"/>
      <c r="F76" s="28">
        <v>144</v>
      </c>
      <c r="G76" s="28">
        <v>144</v>
      </c>
      <c r="H76" s="23"/>
      <c r="I76" s="23"/>
      <c r="J76" s="23"/>
      <c r="K76" s="23"/>
      <c r="L76" s="25"/>
      <c r="M76" s="25"/>
      <c r="N76" s="25"/>
      <c r="O76" s="25"/>
      <c r="P76" s="32"/>
      <c r="Q76" s="32"/>
      <c r="R76" s="32"/>
      <c r="S76" s="32"/>
      <c r="T76" s="25"/>
      <c r="U76" s="25"/>
      <c r="V76" s="25"/>
      <c r="W76" s="25"/>
      <c r="X76" s="25"/>
    </row>
    <row r="77" spans="1:24" x14ac:dyDescent="0.25">
      <c r="A77" s="176" t="s">
        <v>272</v>
      </c>
      <c r="B77" s="177"/>
      <c r="C77" s="178"/>
      <c r="D77" s="23" t="s">
        <v>239</v>
      </c>
      <c r="E77" s="23">
        <v>100</v>
      </c>
      <c r="F77" s="23"/>
      <c r="G77" s="23"/>
      <c r="H77" s="23">
        <v>7.8</v>
      </c>
      <c r="I77" s="23">
        <v>6.12</v>
      </c>
      <c r="J77" s="23">
        <v>47.8</v>
      </c>
      <c r="K77" s="23">
        <v>278</v>
      </c>
      <c r="L77" s="23">
        <v>2.82</v>
      </c>
      <c r="M77" s="23">
        <v>0</v>
      </c>
      <c r="N77" s="23">
        <v>6</v>
      </c>
      <c r="O77" s="23">
        <v>0.08</v>
      </c>
      <c r="P77" s="23">
        <f>SUM(P78:P85)</f>
        <v>0.7319</v>
      </c>
      <c r="Q77" s="23">
        <f t="shared" ref="Q77:S77" si="11">SUM(Q78:Q85)</f>
        <v>2.2000000000000001E-3</v>
      </c>
      <c r="R77" s="23">
        <f>SUM(R78:R85)</f>
        <v>4.5199999999999997E-3</v>
      </c>
      <c r="S77" s="23">
        <f t="shared" si="11"/>
        <v>1.6900000000000002E-2</v>
      </c>
      <c r="T77" s="23">
        <v>22.6</v>
      </c>
      <c r="U77" s="23">
        <v>135.19999999999999</v>
      </c>
      <c r="V77" s="23">
        <v>78.400000000000006</v>
      </c>
      <c r="W77" s="23">
        <v>30.4</v>
      </c>
      <c r="X77" s="23">
        <v>1.46</v>
      </c>
    </row>
    <row r="78" spans="1:24" x14ac:dyDescent="0.25">
      <c r="A78" s="182" t="s">
        <v>55</v>
      </c>
      <c r="B78" s="183"/>
      <c r="C78" s="184"/>
      <c r="D78" s="23"/>
      <c r="E78" s="48"/>
      <c r="F78" s="25">
        <v>70</v>
      </c>
      <c r="G78" s="77">
        <v>70</v>
      </c>
      <c r="H78" s="23"/>
      <c r="I78" s="23"/>
      <c r="J78" s="23"/>
      <c r="K78" s="23"/>
      <c r="L78" s="25"/>
      <c r="M78" s="25"/>
      <c r="N78" s="25"/>
      <c r="O78" s="25"/>
      <c r="Q78" s="25">
        <v>1.4E-3</v>
      </c>
      <c r="R78" s="25">
        <v>4.1999999999999997E-3</v>
      </c>
      <c r="S78" s="25">
        <v>1.54E-2</v>
      </c>
      <c r="T78" s="25"/>
      <c r="U78" s="25"/>
      <c r="V78" s="25"/>
      <c r="W78" s="25"/>
      <c r="X78" s="25"/>
    </row>
    <row r="79" spans="1:24" x14ac:dyDescent="0.25">
      <c r="A79" s="182" t="s">
        <v>157</v>
      </c>
      <c r="B79" s="183"/>
      <c r="C79" s="184"/>
      <c r="D79" s="23"/>
      <c r="E79" s="48"/>
      <c r="F79" s="25">
        <v>1.42</v>
      </c>
      <c r="G79" s="77">
        <v>1.42</v>
      </c>
      <c r="H79" s="23"/>
      <c r="I79" s="23"/>
      <c r="J79" s="23"/>
      <c r="K79" s="23"/>
      <c r="L79" s="25"/>
      <c r="M79" s="25"/>
      <c r="N79" s="25"/>
      <c r="O79" s="25"/>
      <c r="P79" s="25"/>
      <c r="Q79" s="25">
        <v>3.0000000000000001E-5</v>
      </c>
      <c r="R79" s="25">
        <v>8.0000000000000007E-5</v>
      </c>
      <c r="S79" s="25">
        <v>2.9999999999999997E-4</v>
      </c>
      <c r="T79" s="25"/>
      <c r="U79" s="25"/>
      <c r="V79" s="25"/>
      <c r="W79" s="25"/>
      <c r="X79" s="25"/>
    </row>
    <row r="80" spans="1:24" x14ac:dyDescent="0.25">
      <c r="A80" s="182" t="s">
        <v>236</v>
      </c>
      <c r="B80" s="183"/>
      <c r="C80" s="184"/>
      <c r="D80" s="23"/>
      <c r="E80" s="48"/>
      <c r="F80" s="25">
        <v>7.14</v>
      </c>
      <c r="G80" s="77">
        <v>7.14</v>
      </c>
      <c r="H80" s="23"/>
      <c r="I80" s="23"/>
      <c r="J80" s="23"/>
      <c r="K80" s="23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x14ac:dyDescent="0.25">
      <c r="A81" s="182" t="s">
        <v>68</v>
      </c>
      <c r="B81" s="183"/>
      <c r="C81" s="184"/>
      <c r="D81" s="23"/>
      <c r="E81" s="48"/>
      <c r="F81" s="25">
        <v>6.4</v>
      </c>
      <c r="G81" s="77">
        <v>6.4</v>
      </c>
      <c r="H81" s="23"/>
      <c r="I81" s="23"/>
      <c r="J81" s="23"/>
      <c r="K81" s="23"/>
      <c r="L81" s="25"/>
      <c r="M81" s="25"/>
      <c r="N81" s="25"/>
      <c r="O81" s="25"/>
      <c r="P81" s="25">
        <v>0.68479999999999996</v>
      </c>
      <c r="Q81" s="25"/>
      <c r="R81" s="25"/>
      <c r="S81" s="25"/>
      <c r="T81" s="25"/>
      <c r="U81" s="25"/>
      <c r="V81" s="25"/>
      <c r="W81" s="25"/>
      <c r="X81" s="25"/>
    </row>
    <row r="82" spans="1:24" s="6" customFormat="1" ht="12.75" customHeight="1" x14ac:dyDescent="0.2">
      <c r="A82" s="182" t="s">
        <v>116</v>
      </c>
      <c r="B82" s="183"/>
      <c r="C82" s="184"/>
      <c r="D82" s="28"/>
      <c r="E82" s="60"/>
      <c r="F82" s="28">
        <v>2.14</v>
      </c>
      <c r="G82" s="61">
        <v>2.14</v>
      </c>
      <c r="H82" s="28"/>
      <c r="I82" s="28"/>
      <c r="J82" s="28"/>
      <c r="K82" s="28"/>
      <c r="L82" s="28"/>
      <c r="M82" s="28"/>
      <c r="N82" s="28"/>
      <c r="O82" s="28"/>
      <c r="P82" s="25">
        <v>4.7100000000000003E-2</v>
      </c>
      <c r="Q82" s="25">
        <v>7.6999999999999996E-4</v>
      </c>
      <c r="R82" s="25">
        <v>2.4000000000000001E-4</v>
      </c>
      <c r="S82" s="25">
        <v>1.1999999999999999E-3</v>
      </c>
      <c r="T82" s="28"/>
      <c r="U82" s="28"/>
      <c r="V82" s="28"/>
      <c r="W82" s="28"/>
      <c r="X82" s="28"/>
    </row>
    <row r="83" spans="1:24" s="6" customFormat="1" ht="12.75" customHeight="1" x14ac:dyDescent="0.2">
      <c r="A83" s="182" t="s">
        <v>117</v>
      </c>
      <c r="B83" s="183"/>
      <c r="C83" s="184"/>
      <c r="D83" s="28"/>
      <c r="E83" s="60"/>
      <c r="F83" s="28">
        <v>3.6</v>
      </c>
      <c r="G83" s="61">
        <v>3.6</v>
      </c>
      <c r="H83" s="28"/>
      <c r="I83" s="28"/>
      <c r="J83" s="28"/>
      <c r="K83" s="28"/>
      <c r="L83" s="28"/>
      <c r="M83" s="28"/>
      <c r="N83" s="28"/>
      <c r="O83" s="28"/>
      <c r="P83" s="25"/>
      <c r="Q83" s="25"/>
      <c r="R83" s="25"/>
      <c r="S83" s="25"/>
      <c r="T83" s="28"/>
      <c r="U83" s="28"/>
      <c r="V83" s="28"/>
      <c r="W83" s="28"/>
      <c r="X83" s="28"/>
    </row>
    <row r="84" spans="1:24" x14ac:dyDescent="0.25">
      <c r="A84" s="182" t="s">
        <v>71</v>
      </c>
      <c r="B84" s="183"/>
      <c r="C84" s="184"/>
      <c r="D84" s="23"/>
      <c r="E84" s="48"/>
      <c r="F84" s="25">
        <v>0.7</v>
      </c>
      <c r="G84" s="77">
        <v>0.7</v>
      </c>
      <c r="H84" s="23"/>
      <c r="I84" s="23"/>
      <c r="J84" s="23"/>
      <c r="K84" s="23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x14ac:dyDescent="0.25">
      <c r="A85" s="182" t="s">
        <v>27</v>
      </c>
      <c r="B85" s="183"/>
      <c r="C85" s="184"/>
      <c r="D85" s="23"/>
      <c r="E85" s="48"/>
      <c r="F85" s="25">
        <v>28.6</v>
      </c>
      <c r="G85" s="77">
        <v>28.6</v>
      </c>
      <c r="H85" s="23"/>
      <c r="I85" s="23"/>
      <c r="J85" s="23"/>
      <c r="K85" s="23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x14ac:dyDescent="0.25">
      <c r="A86" s="176" t="s">
        <v>268</v>
      </c>
      <c r="B86" s="177"/>
      <c r="C86" s="178"/>
      <c r="D86" s="19"/>
      <c r="E86" s="37">
        <f>SUM(E71:E85)</f>
        <v>300</v>
      </c>
      <c r="F86" s="37"/>
      <c r="G86" s="37"/>
      <c r="H86" s="37">
        <f>SUM(H71:H85)</f>
        <v>8.11</v>
      </c>
      <c r="I86" s="37">
        <f t="shared" ref="I86:X86" si="12">SUM(I71:I85)</f>
        <v>6.12</v>
      </c>
      <c r="J86" s="37">
        <f t="shared" si="12"/>
        <v>87.199999999999989</v>
      </c>
      <c r="K86" s="37">
        <f t="shared" si="12"/>
        <v>438</v>
      </c>
      <c r="L86" s="37">
        <f t="shared" si="12"/>
        <v>2.8299999999999996</v>
      </c>
      <c r="M86" s="37">
        <f t="shared" si="12"/>
        <v>2.4</v>
      </c>
      <c r="N86" s="37">
        <f t="shared" si="12"/>
        <v>6</v>
      </c>
      <c r="O86" s="37">
        <f t="shared" si="12"/>
        <v>0.1</v>
      </c>
      <c r="P86" s="37">
        <f>SUM(P71+P77)</f>
        <v>0.7319</v>
      </c>
      <c r="Q86" s="37">
        <f t="shared" ref="Q86:S86" si="13">SUM(Q71+Q77)</f>
        <v>2.2000000000000001E-3</v>
      </c>
      <c r="R86" s="37">
        <f t="shared" si="13"/>
        <v>4.5199999999999997E-3</v>
      </c>
      <c r="S86" s="37">
        <f t="shared" si="13"/>
        <v>1.6900000000000002E-2</v>
      </c>
      <c r="T86" s="37">
        <f t="shared" si="12"/>
        <v>45.06</v>
      </c>
      <c r="U86" s="37">
        <f t="shared" si="12"/>
        <v>284.83999999999997</v>
      </c>
      <c r="V86" s="37">
        <f t="shared" si="12"/>
        <v>96.9</v>
      </c>
      <c r="W86" s="37">
        <f t="shared" si="12"/>
        <v>37.659999999999997</v>
      </c>
      <c r="X86" s="37">
        <f t="shared" si="12"/>
        <v>1.65</v>
      </c>
    </row>
    <row r="87" spans="1:24" x14ac:dyDescent="0.25">
      <c r="A87" s="227"/>
      <c r="B87" s="228"/>
      <c r="C87" s="229"/>
      <c r="D87" s="185" t="s">
        <v>72</v>
      </c>
      <c r="E87" s="186"/>
      <c r="F87" s="186"/>
      <c r="G87" s="187"/>
      <c r="H87" s="19"/>
      <c r="I87" s="19"/>
      <c r="J87" s="19"/>
      <c r="K87" s="57"/>
      <c r="L87" s="19"/>
      <c r="M87" s="19"/>
      <c r="N87" s="19"/>
      <c r="O87" s="19"/>
      <c r="P87" s="25"/>
      <c r="Q87" s="25"/>
      <c r="R87" s="25"/>
      <c r="S87" s="25"/>
      <c r="T87" s="19"/>
      <c r="U87" s="19"/>
      <c r="V87" s="19"/>
      <c r="W87" s="19"/>
      <c r="X87" s="19"/>
    </row>
    <row r="88" spans="1:24" x14ac:dyDescent="0.25">
      <c r="A88" s="176" t="s">
        <v>250</v>
      </c>
      <c r="B88" s="177"/>
      <c r="C88" s="178"/>
      <c r="D88" s="23" t="s">
        <v>243</v>
      </c>
      <c r="E88" s="23">
        <v>90</v>
      </c>
      <c r="F88" s="37"/>
      <c r="G88" s="37"/>
      <c r="H88" s="23">
        <v>11.95</v>
      </c>
      <c r="I88" s="23">
        <v>13.25</v>
      </c>
      <c r="J88" s="23">
        <v>7.89</v>
      </c>
      <c r="K88" s="39">
        <v>198.6</v>
      </c>
      <c r="L88" s="23">
        <v>5.2999999999999999E-2</v>
      </c>
      <c r="M88" s="23">
        <v>3.54</v>
      </c>
      <c r="N88" s="23">
        <v>48.36</v>
      </c>
      <c r="O88" s="23">
        <v>7.1999999999999995E-2</v>
      </c>
      <c r="P88" s="44">
        <f>SUM(P89:P96)</f>
        <v>1.2198</v>
      </c>
      <c r="Q88" s="44">
        <f t="shared" ref="Q88:S88" si="14">SUM(Q89:Q96)</f>
        <v>1.866E-2</v>
      </c>
      <c r="R88" s="44">
        <f t="shared" si="14"/>
        <v>5.0000000000000001E-4</v>
      </c>
      <c r="S88" s="44">
        <f t="shared" si="14"/>
        <v>0.74460000000000015</v>
      </c>
      <c r="T88" s="23">
        <v>61.64</v>
      </c>
      <c r="U88" s="23">
        <v>315.5</v>
      </c>
      <c r="V88" s="23">
        <v>190.64</v>
      </c>
      <c r="W88" s="23">
        <v>33.49</v>
      </c>
      <c r="X88" s="23">
        <v>2.66</v>
      </c>
    </row>
    <row r="89" spans="1:24" x14ac:dyDescent="0.25">
      <c r="A89" s="176" t="s">
        <v>251</v>
      </c>
      <c r="B89" s="177"/>
      <c r="C89" s="178"/>
      <c r="D89" s="23"/>
      <c r="E89" s="37">
        <v>5</v>
      </c>
      <c r="F89" s="37"/>
      <c r="G89" s="37"/>
      <c r="H89" s="23"/>
      <c r="I89" s="23"/>
      <c r="J89" s="23"/>
      <c r="K89" s="39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x14ac:dyDescent="0.25">
      <c r="A90" s="182" t="s">
        <v>332</v>
      </c>
      <c r="B90" s="171"/>
      <c r="C90" s="172"/>
      <c r="D90" s="19"/>
      <c r="E90" s="19"/>
      <c r="F90" s="19">
        <v>104.4</v>
      </c>
      <c r="G90" s="19">
        <v>77.400000000000006</v>
      </c>
      <c r="H90" s="19"/>
      <c r="I90" s="19"/>
      <c r="J90" s="19"/>
      <c r="K90" s="57"/>
      <c r="L90" s="19"/>
      <c r="M90" s="19"/>
      <c r="N90" s="19"/>
      <c r="O90" s="19"/>
      <c r="P90" s="25">
        <v>1.044</v>
      </c>
      <c r="Q90" s="25">
        <v>1.566E-2</v>
      </c>
      <c r="R90" s="25"/>
      <c r="S90" s="25">
        <v>0.73080000000000001</v>
      </c>
      <c r="T90" s="19"/>
      <c r="U90" s="19"/>
      <c r="V90" s="19"/>
      <c r="W90" s="19"/>
      <c r="X90" s="19"/>
    </row>
    <row r="91" spans="1:24" x14ac:dyDescent="0.25">
      <c r="A91" s="170" t="s">
        <v>45</v>
      </c>
      <c r="B91" s="171"/>
      <c r="C91" s="172"/>
      <c r="D91" s="19"/>
      <c r="E91" s="19"/>
      <c r="F91" s="19">
        <v>18</v>
      </c>
      <c r="G91" s="19">
        <v>16.2</v>
      </c>
      <c r="H91" s="19"/>
      <c r="I91" s="19"/>
      <c r="J91" s="19"/>
      <c r="K91" s="57"/>
      <c r="L91" s="19"/>
      <c r="M91" s="19"/>
      <c r="N91" s="19"/>
      <c r="O91" s="19"/>
      <c r="P91" s="25"/>
      <c r="Q91" s="25"/>
      <c r="R91" s="25"/>
      <c r="S91" s="25">
        <v>5.5999999999999999E-3</v>
      </c>
      <c r="T91" s="19"/>
      <c r="U91" s="19"/>
      <c r="V91" s="19"/>
      <c r="W91" s="19"/>
      <c r="X91" s="19"/>
    </row>
    <row r="92" spans="1:24" x14ac:dyDescent="0.25">
      <c r="A92" s="227" t="s">
        <v>26</v>
      </c>
      <c r="B92" s="228"/>
      <c r="C92" s="229"/>
      <c r="D92" s="19"/>
      <c r="E92" s="19"/>
      <c r="F92" s="19">
        <v>5</v>
      </c>
      <c r="G92" s="19">
        <v>5</v>
      </c>
      <c r="H92" s="19"/>
      <c r="I92" s="19"/>
      <c r="J92" s="19"/>
      <c r="K92" s="57"/>
      <c r="L92" s="19"/>
      <c r="M92" s="19"/>
      <c r="N92" s="19"/>
      <c r="O92" s="19"/>
      <c r="P92" s="25">
        <v>7.4999999999999997E-2</v>
      </c>
      <c r="Q92" s="25">
        <v>5.0000000000000001E-4</v>
      </c>
      <c r="R92" s="25"/>
      <c r="S92" s="25"/>
      <c r="T92" s="19"/>
      <c r="U92" s="19"/>
      <c r="V92" s="19"/>
      <c r="W92" s="19"/>
      <c r="X92" s="19"/>
    </row>
    <row r="93" spans="1:24" x14ac:dyDescent="0.25">
      <c r="A93" s="182" t="s">
        <v>118</v>
      </c>
      <c r="B93" s="171"/>
      <c r="C93" s="172"/>
      <c r="D93" s="19"/>
      <c r="E93" s="19"/>
      <c r="F93" s="19">
        <v>10.8</v>
      </c>
      <c r="G93" s="19">
        <v>10.8</v>
      </c>
      <c r="H93" s="19"/>
      <c r="I93" s="19"/>
      <c r="J93" s="19"/>
      <c r="K93" s="57"/>
      <c r="L93" s="19"/>
      <c r="M93" s="19"/>
      <c r="N93" s="19"/>
      <c r="O93" s="19"/>
      <c r="P93" s="25"/>
      <c r="Q93" s="25"/>
      <c r="R93" s="25"/>
      <c r="S93" s="25">
        <v>2.7000000000000001E-3</v>
      </c>
      <c r="T93" s="19"/>
      <c r="U93" s="19"/>
      <c r="V93" s="19"/>
      <c r="W93" s="19"/>
      <c r="X93" s="19"/>
    </row>
    <row r="94" spans="1:24" x14ac:dyDescent="0.25">
      <c r="A94" s="182" t="s">
        <v>24</v>
      </c>
      <c r="B94" s="171"/>
      <c r="C94" s="172"/>
      <c r="D94" s="19"/>
      <c r="E94" s="19"/>
      <c r="F94" s="19">
        <v>7.2</v>
      </c>
      <c r="G94" s="19">
        <v>7.2</v>
      </c>
      <c r="H94" s="19"/>
      <c r="I94" s="19"/>
      <c r="J94" s="19"/>
      <c r="K94" s="57"/>
      <c r="L94" s="19"/>
      <c r="M94" s="19"/>
      <c r="N94" s="19"/>
      <c r="O94" s="19"/>
      <c r="P94" s="25">
        <v>2.1600000000000001E-2</v>
      </c>
      <c r="Q94" s="25">
        <v>1.1999999999999999E-3</v>
      </c>
      <c r="R94" s="25">
        <v>1E-4</v>
      </c>
      <c r="S94" s="25">
        <v>3.5999999999999999E-3</v>
      </c>
      <c r="T94" s="19"/>
      <c r="U94" s="19"/>
      <c r="V94" s="19"/>
      <c r="W94" s="19"/>
      <c r="X94" s="19"/>
    </row>
    <row r="95" spans="1:24" x14ac:dyDescent="0.25">
      <c r="A95" s="182" t="s">
        <v>47</v>
      </c>
      <c r="B95" s="171"/>
      <c r="C95" s="172"/>
      <c r="D95" s="19"/>
      <c r="E95" s="19"/>
      <c r="F95" s="19">
        <v>5</v>
      </c>
      <c r="G95" s="19">
        <v>5</v>
      </c>
      <c r="H95" s="19"/>
      <c r="I95" s="19"/>
      <c r="J95" s="19"/>
      <c r="K95" s="57"/>
      <c r="L95" s="19"/>
      <c r="M95" s="19"/>
      <c r="N95" s="19"/>
      <c r="O95" s="19"/>
      <c r="P95" s="25"/>
      <c r="Q95" s="25"/>
      <c r="R95" s="25"/>
      <c r="S95" s="25"/>
      <c r="T95" s="19"/>
      <c r="U95" s="19"/>
      <c r="V95" s="19"/>
      <c r="W95" s="19"/>
      <c r="X95" s="19"/>
    </row>
    <row r="96" spans="1:24" x14ac:dyDescent="0.25">
      <c r="A96" s="170" t="s">
        <v>28</v>
      </c>
      <c r="B96" s="171"/>
      <c r="C96" s="172"/>
      <c r="D96" s="130"/>
      <c r="E96" s="130"/>
      <c r="F96" s="130">
        <v>3.6</v>
      </c>
      <c r="G96" s="130">
        <v>3.6</v>
      </c>
      <c r="H96" s="130"/>
      <c r="I96" s="130"/>
      <c r="J96" s="130"/>
      <c r="K96" s="131"/>
      <c r="L96" s="19"/>
      <c r="M96" s="19"/>
      <c r="N96" s="19"/>
      <c r="O96" s="19"/>
      <c r="P96" s="130">
        <v>7.9200000000000007E-2</v>
      </c>
      <c r="Q96" s="130">
        <v>1.2999999999999999E-3</v>
      </c>
      <c r="R96" s="130">
        <v>4.0000000000000002E-4</v>
      </c>
      <c r="S96" s="130">
        <v>1.9E-3</v>
      </c>
      <c r="T96" s="19"/>
      <c r="U96" s="19"/>
      <c r="V96" s="19"/>
      <c r="W96" s="19"/>
      <c r="X96" s="19"/>
    </row>
    <row r="97" spans="1:24" x14ac:dyDescent="0.25">
      <c r="A97" s="234" t="s">
        <v>103</v>
      </c>
      <c r="B97" s="235"/>
      <c r="C97" s="236"/>
      <c r="D97" s="23" t="s">
        <v>242</v>
      </c>
      <c r="E97" s="23">
        <v>150</v>
      </c>
      <c r="F97" s="37"/>
      <c r="G97" s="37"/>
      <c r="H97" s="23">
        <v>2.88</v>
      </c>
      <c r="I97" s="23">
        <v>5.65</v>
      </c>
      <c r="J97" s="23">
        <v>19.98</v>
      </c>
      <c r="K97" s="23">
        <v>149.94</v>
      </c>
      <c r="L97" s="23">
        <v>0.16</v>
      </c>
      <c r="M97" s="23">
        <v>20.59</v>
      </c>
      <c r="N97" s="23">
        <v>28.56</v>
      </c>
      <c r="O97" s="23">
        <v>0.1</v>
      </c>
      <c r="P97" s="37">
        <f>SUM(P98:P100)</f>
        <v>7.4999999999999997E-2</v>
      </c>
      <c r="Q97" s="37">
        <f t="shared" ref="Q97:S97" si="15">SUM(Q98:Q100)</f>
        <v>8.8000000000000005E-3</v>
      </c>
      <c r="R97" s="37">
        <f t="shared" si="15"/>
        <v>0</v>
      </c>
      <c r="S97" s="37">
        <f t="shared" si="15"/>
        <v>6.2100000000000002E-2</v>
      </c>
      <c r="T97" s="23">
        <v>19.510000000000002</v>
      </c>
      <c r="U97" s="23">
        <v>712.06</v>
      </c>
      <c r="V97" s="23">
        <v>79.67</v>
      </c>
      <c r="W97" s="23">
        <v>29.02</v>
      </c>
      <c r="X97" s="23">
        <v>1.17</v>
      </c>
    </row>
    <row r="98" spans="1:24" s="67" customFormat="1" ht="15.75" customHeight="1" x14ac:dyDescent="0.2">
      <c r="A98" s="227" t="s">
        <v>43</v>
      </c>
      <c r="B98" s="228"/>
      <c r="C98" s="229"/>
      <c r="D98" s="25"/>
      <c r="E98" s="25"/>
      <c r="F98" s="19">
        <v>207</v>
      </c>
      <c r="G98" s="19">
        <v>155</v>
      </c>
      <c r="H98" s="19"/>
      <c r="I98" s="19"/>
      <c r="J98" s="19"/>
      <c r="K98" s="57"/>
      <c r="L98" s="19"/>
      <c r="M98" s="19"/>
      <c r="N98" s="19"/>
      <c r="O98" s="19"/>
      <c r="P98" s="130"/>
      <c r="Q98" s="130">
        <v>8.3000000000000001E-3</v>
      </c>
      <c r="R98" s="130"/>
      <c r="S98" s="130">
        <v>6.2100000000000002E-2</v>
      </c>
      <c r="T98" s="19"/>
      <c r="U98" s="19"/>
      <c r="V98" s="19"/>
      <c r="W98" s="19"/>
      <c r="X98" s="19"/>
    </row>
    <row r="99" spans="1:24" s="67" customFormat="1" ht="13.5" customHeight="1" x14ac:dyDescent="0.2">
      <c r="A99" s="227" t="s">
        <v>26</v>
      </c>
      <c r="B99" s="228"/>
      <c r="C99" s="229"/>
      <c r="D99" s="25"/>
      <c r="E99" s="25"/>
      <c r="F99" s="19">
        <v>5</v>
      </c>
      <c r="G99" s="19">
        <v>5</v>
      </c>
      <c r="H99" s="19"/>
      <c r="I99" s="19"/>
      <c r="J99" s="19"/>
      <c r="K99" s="57"/>
      <c r="L99" s="19"/>
      <c r="M99" s="19"/>
      <c r="N99" s="19"/>
      <c r="O99" s="19"/>
      <c r="P99" s="130">
        <v>7.4999999999999997E-2</v>
      </c>
      <c r="Q99" s="130">
        <v>5.0000000000000001E-4</v>
      </c>
      <c r="R99" s="130"/>
      <c r="S99" s="130"/>
      <c r="T99" s="19"/>
      <c r="U99" s="19"/>
      <c r="V99" s="19"/>
      <c r="W99" s="19"/>
      <c r="X99" s="19"/>
    </row>
    <row r="100" spans="1:24" s="67" customFormat="1" ht="13.5" customHeight="1" x14ac:dyDescent="0.2">
      <c r="A100" s="170" t="s">
        <v>27</v>
      </c>
      <c r="B100" s="171"/>
      <c r="C100" s="172"/>
      <c r="D100" s="25"/>
      <c r="E100" s="25"/>
      <c r="F100" s="19">
        <v>145</v>
      </c>
      <c r="G100" s="19">
        <v>145</v>
      </c>
      <c r="H100" s="19"/>
      <c r="I100" s="19"/>
      <c r="J100" s="19"/>
      <c r="K100" s="57"/>
      <c r="L100" s="19"/>
      <c r="M100" s="19"/>
      <c r="N100" s="19"/>
      <c r="O100" s="19"/>
      <c r="P100" s="37"/>
      <c r="Q100" s="37"/>
      <c r="R100" s="37"/>
      <c r="S100" s="37"/>
      <c r="T100" s="19"/>
      <c r="U100" s="19"/>
      <c r="V100" s="19"/>
      <c r="W100" s="19"/>
      <c r="X100" s="19"/>
    </row>
    <row r="101" spans="1:24" s="6" customFormat="1" ht="12.75" x14ac:dyDescent="0.2">
      <c r="A101" s="173" t="s">
        <v>299</v>
      </c>
      <c r="B101" s="174"/>
      <c r="C101" s="175"/>
      <c r="D101" s="45" t="s">
        <v>298</v>
      </c>
      <c r="E101" s="45">
        <v>80</v>
      </c>
      <c r="F101" s="45">
        <v>94.4</v>
      </c>
      <c r="G101" s="45">
        <v>80</v>
      </c>
      <c r="H101" s="45">
        <v>0.88</v>
      </c>
      <c r="I101" s="45">
        <v>0.16</v>
      </c>
      <c r="J101" s="45">
        <v>3.04</v>
      </c>
      <c r="K101" s="45">
        <v>17.600000000000001</v>
      </c>
      <c r="L101" s="46">
        <v>0.05</v>
      </c>
      <c r="M101" s="46">
        <v>14</v>
      </c>
      <c r="N101" s="46">
        <v>0</v>
      </c>
      <c r="O101" s="46">
        <v>0.03</v>
      </c>
      <c r="P101" s="46">
        <v>0</v>
      </c>
      <c r="Q101" s="46">
        <v>0</v>
      </c>
      <c r="R101" s="46">
        <v>0</v>
      </c>
      <c r="S101" s="46">
        <v>0</v>
      </c>
      <c r="T101" s="46">
        <v>11.2</v>
      </c>
      <c r="U101" s="46">
        <v>232</v>
      </c>
      <c r="V101" s="46">
        <v>20.8</v>
      </c>
      <c r="W101" s="46">
        <v>16</v>
      </c>
      <c r="X101" s="46">
        <v>0.72</v>
      </c>
    </row>
    <row r="102" spans="1:24" x14ac:dyDescent="0.25">
      <c r="A102" s="188" t="s">
        <v>29</v>
      </c>
      <c r="B102" s="189"/>
      <c r="C102" s="190"/>
      <c r="D102" s="30" t="s">
        <v>30</v>
      </c>
      <c r="E102" s="31">
        <v>200</v>
      </c>
      <c r="F102" s="31"/>
      <c r="G102" s="31"/>
      <c r="H102" s="24">
        <v>7.0000000000000007E-2</v>
      </c>
      <c r="I102" s="24">
        <v>0.02</v>
      </c>
      <c r="J102" s="24">
        <v>15</v>
      </c>
      <c r="K102" s="36">
        <v>60</v>
      </c>
      <c r="L102" s="23">
        <v>0</v>
      </c>
      <c r="M102" s="23">
        <v>0.03</v>
      </c>
      <c r="N102" s="23">
        <v>0</v>
      </c>
      <c r="O102" s="23">
        <v>0</v>
      </c>
      <c r="P102" s="44">
        <f>SUM(P103:P105)</f>
        <v>0</v>
      </c>
      <c r="Q102" s="44">
        <f t="shared" ref="Q102:S102" si="16">SUM(Q103:Q105)</f>
        <v>0</v>
      </c>
      <c r="R102" s="44">
        <f t="shared" si="16"/>
        <v>0</v>
      </c>
      <c r="S102" s="44">
        <f t="shared" si="16"/>
        <v>5.0000000000000001E-4</v>
      </c>
      <c r="T102" s="23">
        <v>11.1</v>
      </c>
      <c r="U102" s="23">
        <v>8.6</v>
      </c>
      <c r="V102" s="23">
        <v>2.8</v>
      </c>
      <c r="W102" s="23">
        <v>1.4</v>
      </c>
      <c r="X102" s="23">
        <v>0.28000000000000003</v>
      </c>
    </row>
    <row r="103" spans="1:24" x14ac:dyDescent="0.25">
      <c r="A103" s="239" t="s">
        <v>31</v>
      </c>
      <c r="B103" s="239"/>
      <c r="C103" s="239"/>
      <c r="D103" s="25"/>
      <c r="E103" s="25"/>
      <c r="F103" s="25">
        <v>0.5</v>
      </c>
      <c r="G103" s="25">
        <v>0.5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>
        <v>5.0000000000000001E-4</v>
      </c>
      <c r="T103" s="25"/>
      <c r="U103" s="25"/>
      <c r="V103" s="25"/>
      <c r="W103" s="25"/>
      <c r="X103" s="25"/>
    </row>
    <row r="104" spans="1:24" ht="12.75" customHeight="1" x14ac:dyDescent="0.25">
      <c r="A104" s="218" t="s">
        <v>67</v>
      </c>
      <c r="B104" s="262"/>
      <c r="C104" s="263"/>
      <c r="D104" s="30"/>
      <c r="E104" s="31"/>
      <c r="F104" s="55">
        <v>15</v>
      </c>
      <c r="G104" s="55">
        <v>15</v>
      </c>
      <c r="H104" s="34"/>
      <c r="I104" s="34"/>
      <c r="J104" s="34"/>
      <c r="K104" s="34"/>
      <c r="L104" s="34"/>
      <c r="M104" s="34"/>
      <c r="N104" s="34"/>
      <c r="O104" s="34"/>
      <c r="P104" s="23"/>
      <c r="Q104" s="23"/>
      <c r="R104" s="23"/>
      <c r="S104" s="23"/>
      <c r="T104" s="34"/>
      <c r="U104" s="34"/>
      <c r="V104" s="34"/>
      <c r="W104" s="34"/>
      <c r="X104" s="34"/>
    </row>
    <row r="105" spans="1:24" ht="13.5" customHeight="1" x14ac:dyDescent="0.25">
      <c r="A105" s="218" t="s">
        <v>27</v>
      </c>
      <c r="B105" s="262"/>
      <c r="C105" s="263"/>
      <c r="D105" s="30"/>
      <c r="E105" s="31"/>
      <c r="F105" s="55">
        <v>200</v>
      </c>
      <c r="G105" s="55">
        <v>200</v>
      </c>
      <c r="H105" s="34"/>
      <c r="I105" s="34"/>
      <c r="J105" s="34"/>
      <c r="K105" s="34"/>
      <c r="L105" s="34"/>
      <c r="M105" s="34"/>
      <c r="N105" s="34"/>
      <c r="O105" s="34"/>
      <c r="P105" s="23"/>
      <c r="Q105" s="23"/>
      <c r="R105" s="23"/>
      <c r="S105" s="23"/>
      <c r="T105" s="34"/>
      <c r="U105" s="34"/>
      <c r="V105" s="34"/>
      <c r="W105" s="34"/>
      <c r="X105" s="34"/>
    </row>
    <row r="106" spans="1:24" ht="16.5" customHeight="1" x14ac:dyDescent="0.25">
      <c r="A106" s="234" t="s">
        <v>213</v>
      </c>
      <c r="B106" s="235"/>
      <c r="C106" s="236"/>
      <c r="D106" s="24" t="s">
        <v>144</v>
      </c>
      <c r="E106" s="24">
        <v>10</v>
      </c>
      <c r="F106" s="35"/>
      <c r="G106" s="35"/>
      <c r="H106" s="24">
        <v>0.08</v>
      </c>
      <c r="I106" s="24">
        <v>7.25</v>
      </c>
      <c r="J106" s="24">
        <v>0.13</v>
      </c>
      <c r="K106" s="36">
        <v>66</v>
      </c>
      <c r="L106" s="23">
        <v>0</v>
      </c>
      <c r="M106" s="23">
        <v>0</v>
      </c>
      <c r="N106" s="23">
        <v>40</v>
      </c>
      <c r="O106" s="23">
        <v>0.01</v>
      </c>
      <c r="P106" s="23">
        <v>0.15</v>
      </c>
      <c r="Q106" s="23">
        <v>1E-3</v>
      </c>
      <c r="R106" s="23"/>
      <c r="S106" s="23"/>
      <c r="T106" s="23">
        <v>2.4</v>
      </c>
      <c r="U106" s="23">
        <v>3</v>
      </c>
      <c r="V106" s="23">
        <v>3</v>
      </c>
      <c r="W106" s="23">
        <v>0</v>
      </c>
      <c r="X106" s="23">
        <v>0.02</v>
      </c>
    </row>
    <row r="107" spans="1:24" ht="13.5" customHeight="1" x14ac:dyDescent="0.25">
      <c r="A107" s="176" t="s">
        <v>286</v>
      </c>
      <c r="B107" s="177"/>
      <c r="C107" s="178"/>
      <c r="D107" s="84"/>
      <c r="E107" s="45">
        <v>15</v>
      </c>
      <c r="F107" s="45">
        <v>15</v>
      </c>
      <c r="G107" s="45"/>
      <c r="H107" s="45">
        <v>1.1499999999999999</v>
      </c>
      <c r="I107" s="45">
        <v>0.21</v>
      </c>
      <c r="J107" s="45">
        <v>5.65</v>
      </c>
      <c r="K107" s="87">
        <v>30.15</v>
      </c>
      <c r="L107" s="46">
        <v>0.03</v>
      </c>
      <c r="M107" s="46">
        <v>0</v>
      </c>
      <c r="N107" s="46">
        <v>0</v>
      </c>
      <c r="O107" s="46">
        <v>1.2999999999999999E-2</v>
      </c>
      <c r="P107" s="23">
        <v>0</v>
      </c>
      <c r="Q107" s="24">
        <v>8.0000000000000004E-4</v>
      </c>
      <c r="R107" s="23">
        <v>0</v>
      </c>
      <c r="S107" s="23">
        <v>0</v>
      </c>
      <c r="T107" s="46">
        <v>4.95</v>
      </c>
      <c r="U107" s="46">
        <v>36.6</v>
      </c>
      <c r="V107" s="46">
        <v>29.1</v>
      </c>
      <c r="W107" s="46">
        <v>8.5500000000000007</v>
      </c>
      <c r="X107" s="46">
        <v>0.67</v>
      </c>
    </row>
    <row r="108" spans="1:24" x14ac:dyDescent="0.25">
      <c r="A108" s="176" t="s">
        <v>32</v>
      </c>
      <c r="B108" s="177"/>
      <c r="C108" s="178"/>
      <c r="D108" s="26"/>
      <c r="E108" s="24">
        <v>25</v>
      </c>
      <c r="F108" s="24">
        <v>25</v>
      </c>
      <c r="G108" s="24"/>
      <c r="H108" s="24">
        <v>1.97</v>
      </c>
      <c r="I108" s="24">
        <v>0.25</v>
      </c>
      <c r="J108" s="24">
        <v>12.07</v>
      </c>
      <c r="K108" s="36">
        <v>58.45</v>
      </c>
      <c r="L108" s="23">
        <v>2.5000000000000001E-2</v>
      </c>
      <c r="M108" s="23">
        <v>0</v>
      </c>
      <c r="N108" s="23">
        <v>0</v>
      </c>
      <c r="O108" s="23">
        <v>0</v>
      </c>
      <c r="P108" s="23">
        <v>0</v>
      </c>
      <c r="Q108" s="23">
        <v>1.4E-3</v>
      </c>
      <c r="R108" s="23">
        <v>5.4999999999999997E-3</v>
      </c>
      <c r="S108" s="23">
        <v>7.1999999999999998E-3</v>
      </c>
      <c r="T108" s="23">
        <v>5.75</v>
      </c>
      <c r="U108" s="23">
        <v>0</v>
      </c>
      <c r="V108" s="23">
        <v>21.75</v>
      </c>
      <c r="W108" s="23">
        <v>8.25</v>
      </c>
      <c r="X108" s="23">
        <v>0.27</v>
      </c>
    </row>
    <row r="109" spans="1:24" x14ac:dyDescent="0.25">
      <c r="A109" s="176" t="s">
        <v>269</v>
      </c>
      <c r="B109" s="177"/>
      <c r="C109" s="178"/>
      <c r="D109" s="25"/>
      <c r="E109" s="37">
        <f>SUM(E88:E108)</f>
        <v>575</v>
      </c>
      <c r="F109" s="37"/>
      <c r="G109" s="37"/>
      <c r="H109" s="37">
        <f>SUM(H88:H108)</f>
        <v>18.979999999999997</v>
      </c>
      <c r="I109" s="37">
        <f t="shared" ref="I109:X109" si="17">SUM(I88:I108)</f>
        <v>26.79</v>
      </c>
      <c r="J109" s="37">
        <f t="shared" si="17"/>
        <v>63.76</v>
      </c>
      <c r="K109" s="37">
        <f t="shared" si="17"/>
        <v>580.74</v>
      </c>
      <c r="L109" s="37">
        <f t="shared" si="17"/>
        <v>0.31800000000000006</v>
      </c>
      <c r="M109" s="37">
        <f t="shared" si="17"/>
        <v>38.159999999999997</v>
      </c>
      <c r="N109" s="37">
        <f t="shared" si="17"/>
        <v>116.92</v>
      </c>
      <c r="O109" s="37">
        <f t="shared" si="17"/>
        <v>0.22500000000000001</v>
      </c>
      <c r="P109" s="37">
        <f>SUM(P88+P97+P101+P102+P106+P107+P108)</f>
        <v>1.4447999999999999</v>
      </c>
      <c r="Q109" s="37">
        <f t="shared" ref="Q109:S109" si="18">SUM(Q88+Q97+Q101+Q102+Q106+Q107+Q108)</f>
        <v>3.0659999999999996E-2</v>
      </c>
      <c r="R109" s="37">
        <f t="shared" si="18"/>
        <v>6.0000000000000001E-3</v>
      </c>
      <c r="S109" s="37">
        <f t="shared" si="18"/>
        <v>0.81440000000000012</v>
      </c>
      <c r="T109" s="37">
        <f t="shared" si="17"/>
        <v>116.55000000000001</v>
      </c>
      <c r="U109" s="37">
        <f t="shared" si="17"/>
        <v>1307.7599999999998</v>
      </c>
      <c r="V109" s="37">
        <f t="shared" si="17"/>
        <v>347.76000000000005</v>
      </c>
      <c r="W109" s="37">
        <f t="shared" si="17"/>
        <v>96.710000000000008</v>
      </c>
      <c r="X109" s="37">
        <f t="shared" si="17"/>
        <v>5.7899999999999991</v>
      </c>
    </row>
    <row r="110" spans="1:24" ht="15.75" customHeight="1" x14ac:dyDescent="0.25">
      <c r="A110" s="170"/>
      <c r="B110" s="171"/>
      <c r="C110" s="172"/>
      <c r="D110" s="185" t="s">
        <v>270</v>
      </c>
      <c r="E110" s="186"/>
      <c r="F110" s="186"/>
      <c r="G110" s="187"/>
      <c r="H110" s="25"/>
      <c r="I110" s="25"/>
      <c r="J110" s="25"/>
      <c r="K110" s="42"/>
      <c r="L110" s="25"/>
      <c r="M110" s="25"/>
      <c r="N110" s="25"/>
      <c r="O110" s="25"/>
      <c r="P110" s="23"/>
      <c r="Q110" s="23"/>
      <c r="R110" s="23"/>
      <c r="S110" s="23"/>
      <c r="T110" s="25"/>
      <c r="U110" s="25"/>
      <c r="V110" s="25"/>
      <c r="W110" s="25"/>
      <c r="X110" s="25"/>
    </row>
    <row r="111" spans="1:24" x14ac:dyDescent="0.25">
      <c r="A111" s="188" t="s">
        <v>204</v>
      </c>
      <c r="B111" s="189"/>
      <c r="C111" s="190"/>
      <c r="D111" s="30" t="s">
        <v>95</v>
      </c>
      <c r="E111" s="31">
        <v>200</v>
      </c>
      <c r="F111" s="31">
        <v>211</v>
      </c>
      <c r="G111" s="31">
        <v>200</v>
      </c>
      <c r="H111" s="32">
        <v>5.8</v>
      </c>
      <c r="I111" s="32">
        <v>5</v>
      </c>
      <c r="J111" s="32">
        <v>9.6</v>
      </c>
      <c r="K111" s="32">
        <v>107</v>
      </c>
      <c r="L111" s="32">
        <v>0.08</v>
      </c>
      <c r="M111" s="32">
        <v>2.6</v>
      </c>
      <c r="N111" s="32">
        <v>40</v>
      </c>
      <c r="O111" s="32">
        <v>0.3</v>
      </c>
      <c r="P111" s="32">
        <v>0.6</v>
      </c>
      <c r="Q111" s="32">
        <v>3.2000000000000001E-2</v>
      </c>
      <c r="R111" s="32">
        <v>2.8E-3</v>
      </c>
      <c r="S111" s="32">
        <v>0.1</v>
      </c>
      <c r="T111" s="32">
        <v>240</v>
      </c>
      <c r="U111" s="32">
        <v>0</v>
      </c>
      <c r="V111" s="32">
        <v>180</v>
      </c>
      <c r="W111" s="32">
        <v>28</v>
      </c>
      <c r="X111" s="32">
        <v>0.2</v>
      </c>
    </row>
    <row r="112" spans="1:24" ht="14.25" customHeight="1" x14ac:dyDescent="0.25">
      <c r="A112" s="234" t="s">
        <v>306</v>
      </c>
      <c r="B112" s="235"/>
      <c r="C112" s="236"/>
      <c r="D112" s="46"/>
      <c r="E112" s="46">
        <v>10</v>
      </c>
      <c r="F112" s="46">
        <v>10</v>
      </c>
      <c r="G112" s="109"/>
      <c r="H112" s="110">
        <v>0.1</v>
      </c>
      <c r="I112" s="110">
        <v>0.75</v>
      </c>
      <c r="J112" s="110">
        <v>7.7</v>
      </c>
      <c r="K112" s="111">
        <v>42</v>
      </c>
      <c r="L112" s="46">
        <v>1.4999999999999999E-2</v>
      </c>
      <c r="M112" s="46">
        <v>0</v>
      </c>
      <c r="N112" s="46">
        <v>0</v>
      </c>
      <c r="O112" s="46">
        <v>4.0000000000000001E-3</v>
      </c>
      <c r="P112" s="25"/>
      <c r="Q112" s="25"/>
      <c r="R112" s="25"/>
      <c r="S112" s="25"/>
      <c r="T112" s="46">
        <v>2.4</v>
      </c>
      <c r="U112" s="46">
        <v>13</v>
      </c>
      <c r="V112" s="46">
        <v>9.1</v>
      </c>
      <c r="W112" s="46">
        <v>1.8</v>
      </c>
      <c r="X112" s="46">
        <v>0.16</v>
      </c>
    </row>
    <row r="113" spans="1:24" ht="13.5" customHeight="1" x14ac:dyDescent="0.25">
      <c r="A113" s="176" t="s">
        <v>271</v>
      </c>
      <c r="B113" s="177"/>
      <c r="C113" s="178"/>
      <c r="D113" s="23"/>
      <c r="E113" s="23">
        <f>SUM(E111:E112)</f>
        <v>210</v>
      </c>
      <c r="F113" s="23"/>
      <c r="G113" s="23"/>
      <c r="H113" s="23">
        <f>SUM(H111:H112)</f>
        <v>5.8999999999999995</v>
      </c>
      <c r="I113" s="23">
        <f t="shared" ref="I113:X113" si="19">SUM(I111:I112)</f>
        <v>5.75</v>
      </c>
      <c r="J113" s="23">
        <f t="shared" si="19"/>
        <v>17.3</v>
      </c>
      <c r="K113" s="23">
        <f t="shared" si="19"/>
        <v>149</v>
      </c>
      <c r="L113" s="23">
        <f t="shared" si="19"/>
        <v>9.5000000000000001E-2</v>
      </c>
      <c r="M113" s="23">
        <f t="shared" si="19"/>
        <v>2.6</v>
      </c>
      <c r="N113" s="23">
        <f t="shared" si="19"/>
        <v>40</v>
      </c>
      <c r="O113" s="23">
        <f t="shared" si="19"/>
        <v>0.30399999999999999</v>
      </c>
      <c r="P113" s="23">
        <f t="shared" si="19"/>
        <v>0.6</v>
      </c>
      <c r="Q113" s="23">
        <f t="shared" si="19"/>
        <v>3.2000000000000001E-2</v>
      </c>
      <c r="R113" s="23">
        <f t="shared" si="19"/>
        <v>2.8E-3</v>
      </c>
      <c r="S113" s="23">
        <f t="shared" si="19"/>
        <v>0.1</v>
      </c>
      <c r="T113" s="23">
        <f t="shared" si="19"/>
        <v>242.4</v>
      </c>
      <c r="U113" s="23">
        <f t="shared" si="19"/>
        <v>13</v>
      </c>
      <c r="V113" s="23">
        <f t="shared" si="19"/>
        <v>189.1</v>
      </c>
      <c r="W113" s="23">
        <f t="shared" si="19"/>
        <v>29.8</v>
      </c>
      <c r="X113" s="23">
        <f t="shared" si="19"/>
        <v>0.36</v>
      </c>
    </row>
    <row r="114" spans="1:24" x14ac:dyDescent="0.25">
      <c r="A114" s="176" t="s">
        <v>226</v>
      </c>
      <c r="B114" s="177"/>
      <c r="C114" s="178"/>
      <c r="D114" s="19"/>
      <c r="E114" s="37">
        <f>SUM(E26+E29+E69+E86+E109+E113)</f>
        <v>2745</v>
      </c>
      <c r="F114" s="37"/>
      <c r="G114" s="37"/>
      <c r="H114" s="37">
        <f t="shared" ref="H114:X114" si="20">SUM(H26+H29+H69+H86+H109+H113)</f>
        <v>88.57</v>
      </c>
      <c r="I114" s="37">
        <f t="shared" si="20"/>
        <v>94.79</v>
      </c>
      <c r="J114" s="37">
        <f t="shared" si="20"/>
        <v>374.315</v>
      </c>
      <c r="K114" s="37">
        <f t="shared" si="20"/>
        <v>2736.3180000000002</v>
      </c>
      <c r="L114" s="37">
        <f t="shared" si="20"/>
        <v>4.0119999999999996</v>
      </c>
      <c r="M114" s="37">
        <f t="shared" si="20"/>
        <v>82.66</v>
      </c>
      <c r="N114" s="37">
        <f t="shared" si="20"/>
        <v>406.3</v>
      </c>
      <c r="O114" s="37">
        <f t="shared" si="20"/>
        <v>12.769999999999998</v>
      </c>
      <c r="P114" s="37">
        <f t="shared" si="20"/>
        <v>4.9003999999999994</v>
      </c>
      <c r="Q114" s="37">
        <f t="shared" si="20"/>
        <v>0.20141000000000001</v>
      </c>
      <c r="R114" s="37">
        <f t="shared" si="20"/>
        <v>5.7629999999999994E-2</v>
      </c>
      <c r="S114" s="37">
        <f t="shared" si="20"/>
        <v>1.4618900000000004</v>
      </c>
      <c r="T114" s="37">
        <f t="shared" si="20"/>
        <v>1094.76</v>
      </c>
      <c r="U114" s="37">
        <f t="shared" si="20"/>
        <v>4325.3</v>
      </c>
      <c r="V114" s="37">
        <f t="shared" si="20"/>
        <v>1577.97</v>
      </c>
      <c r="W114" s="37">
        <f t="shared" si="20"/>
        <v>458.73000000000008</v>
      </c>
      <c r="X114" s="37">
        <f t="shared" si="20"/>
        <v>24.619999999999997</v>
      </c>
    </row>
    <row r="115" spans="1:24" x14ac:dyDescent="0.25">
      <c r="O115" s="2"/>
      <c r="P115" s="138"/>
      <c r="Q115" s="138"/>
      <c r="R115" s="138"/>
      <c r="S115" s="138"/>
    </row>
    <row r="116" spans="1:24" x14ac:dyDescent="0.25">
      <c r="O116" s="2"/>
      <c r="P116" s="138"/>
      <c r="Q116" s="138"/>
      <c r="R116" s="138"/>
      <c r="S116" s="138"/>
    </row>
    <row r="117" spans="1:24" x14ac:dyDescent="0.25">
      <c r="O117" s="2"/>
      <c r="P117" s="138"/>
      <c r="Q117" s="138"/>
      <c r="R117" s="138"/>
      <c r="S117" s="138"/>
    </row>
    <row r="118" spans="1:24" x14ac:dyDescent="0.25">
      <c r="O118" s="2"/>
      <c r="P118" s="139"/>
      <c r="Q118" s="139"/>
      <c r="R118" s="139"/>
      <c r="S118" s="139"/>
    </row>
    <row r="119" spans="1:24" x14ac:dyDescent="0.25">
      <c r="O119" s="2"/>
      <c r="P119" s="138"/>
      <c r="Q119" s="138"/>
      <c r="R119" s="138"/>
      <c r="S119" s="138"/>
    </row>
    <row r="120" spans="1:24" x14ac:dyDescent="0.25">
      <c r="O120" s="2"/>
      <c r="P120" s="138"/>
      <c r="Q120" s="138"/>
      <c r="R120" s="138"/>
      <c r="S120" s="138"/>
    </row>
  </sheetData>
  <mergeCells count="146">
    <mergeCell ref="A24:C24"/>
    <mergeCell ref="A23:C23"/>
    <mergeCell ref="A64:C64"/>
    <mergeCell ref="A61:C61"/>
    <mergeCell ref="Q3:X3"/>
    <mergeCell ref="L3:P3"/>
    <mergeCell ref="A69:C69"/>
    <mergeCell ref="A70:C70"/>
    <mergeCell ref="D70:G70"/>
    <mergeCell ref="A68:C68"/>
    <mergeCell ref="A50:C50"/>
    <mergeCell ref="A51:C51"/>
    <mergeCell ref="A52:C52"/>
    <mergeCell ref="A28:C28"/>
    <mergeCell ref="A26:C26"/>
    <mergeCell ref="A27:C27"/>
    <mergeCell ref="A25:C25"/>
    <mergeCell ref="A37:C37"/>
    <mergeCell ref="A38:C38"/>
    <mergeCell ref="A39:C39"/>
    <mergeCell ref="A40:C40"/>
    <mergeCell ref="A41:C41"/>
    <mergeCell ref="A42:C42"/>
    <mergeCell ref="A43:C43"/>
    <mergeCell ref="A114:C114"/>
    <mergeCell ref="A107:C107"/>
    <mergeCell ref="A108:C108"/>
    <mergeCell ref="A109:C109"/>
    <mergeCell ref="A103:C103"/>
    <mergeCell ref="A106:C106"/>
    <mergeCell ref="A102:C102"/>
    <mergeCell ref="A86:C86"/>
    <mergeCell ref="A87:C87"/>
    <mergeCell ref="A99:C99"/>
    <mergeCell ref="A100:C100"/>
    <mergeCell ref="A104:C104"/>
    <mergeCell ref="A105:C105"/>
    <mergeCell ref="A110:C110"/>
    <mergeCell ref="A98:C98"/>
    <mergeCell ref="A97:C97"/>
    <mergeCell ref="A44:C44"/>
    <mergeCell ref="A45:C45"/>
    <mergeCell ref="A46:C46"/>
    <mergeCell ref="A47:C47"/>
    <mergeCell ref="A29:C29"/>
    <mergeCell ref="A1:B1"/>
    <mergeCell ref="C1:G1"/>
    <mergeCell ref="H1:I1"/>
    <mergeCell ref="A2:B2"/>
    <mergeCell ref="C2:G2"/>
    <mergeCell ref="A3:C3"/>
    <mergeCell ref="H3:K3"/>
    <mergeCell ref="A5:C5"/>
    <mergeCell ref="A6:C6"/>
    <mergeCell ref="D6:G6"/>
    <mergeCell ref="A4:C4"/>
    <mergeCell ref="H4:H5"/>
    <mergeCell ref="I4:I5"/>
    <mergeCell ref="J4:J5"/>
    <mergeCell ref="A22:C22"/>
    <mergeCell ref="A14:C14"/>
    <mergeCell ref="A15:C15"/>
    <mergeCell ref="A16:C16"/>
    <mergeCell ref="A17:C17"/>
    <mergeCell ref="T4:T5"/>
    <mergeCell ref="A13:C13"/>
    <mergeCell ref="V4:V5"/>
    <mergeCell ref="W4:W5"/>
    <mergeCell ref="X4:X5"/>
    <mergeCell ref="L4:L5"/>
    <mergeCell ref="M4:M5"/>
    <mergeCell ref="N4:N5"/>
    <mergeCell ref="O4:O5"/>
    <mergeCell ref="A7:C7"/>
    <mergeCell ref="A8:C8"/>
    <mergeCell ref="A9:C9"/>
    <mergeCell ref="A10:C10"/>
    <mergeCell ref="A11:C11"/>
    <mergeCell ref="A12:C12"/>
    <mergeCell ref="P4:P5"/>
    <mergeCell ref="E3:E5"/>
    <mergeCell ref="F3:F5"/>
    <mergeCell ref="G3:G5"/>
    <mergeCell ref="K4:K5"/>
    <mergeCell ref="U4:U5"/>
    <mergeCell ref="A18:C18"/>
    <mergeCell ref="A19:C19"/>
    <mergeCell ref="A20:C20"/>
    <mergeCell ref="A66:C66"/>
    <mergeCell ref="A54:C54"/>
    <mergeCell ref="D110:G110"/>
    <mergeCell ref="A111:C111"/>
    <mergeCell ref="A113:C113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101:C101"/>
    <mergeCell ref="D87:G87"/>
    <mergeCell ref="A94:C94"/>
    <mergeCell ref="A95:C95"/>
    <mergeCell ref="A96:C96"/>
    <mergeCell ref="A112:C112"/>
    <mergeCell ref="A90:C90"/>
    <mergeCell ref="A65:C65"/>
    <mergeCell ref="A67:C67"/>
    <mergeCell ref="A57:C57"/>
    <mergeCell ref="A58:C58"/>
    <mergeCell ref="A91:C91"/>
    <mergeCell ref="A92:C92"/>
    <mergeCell ref="A93:C93"/>
    <mergeCell ref="A71:C71"/>
    <mergeCell ref="A72:C72"/>
    <mergeCell ref="A73:C73"/>
    <mergeCell ref="A74:C74"/>
    <mergeCell ref="A75:C75"/>
    <mergeCell ref="A76:C76"/>
    <mergeCell ref="A49:C49"/>
    <mergeCell ref="A21:C21"/>
    <mergeCell ref="Q4:Q5"/>
    <mergeCell ref="R4:R5"/>
    <mergeCell ref="S4:S5"/>
    <mergeCell ref="A88:C88"/>
    <mergeCell ref="A89:C89"/>
    <mergeCell ref="D27:G27"/>
    <mergeCell ref="A30:C30"/>
    <mergeCell ref="D30:G30"/>
    <mergeCell ref="A31:C31"/>
    <mergeCell ref="A32:C32"/>
    <mergeCell ref="A33:C33"/>
    <mergeCell ref="A34:C34"/>
    <mergeCell ref="A35:C35"/>
    <mergeCell ref="A36:C36"/>
    <mergeCell ref="A48:C48"/>
    <mergeCell ref="A59:C59"/>
    <mergeCell ref="A60:C60"/>
    <mergeCell ref="A53:C53"/>
    <mergeCell ref="A55:C55"/>
    <mergeCell ref="A56:C56"/>
    <mergeCell ref="A62:C62"/>
    <mergeCell ref="A63:C63"/>
  </mergeCells>
  <pageMargins left="0" right="0" top="0" bottom="0" header="0" footer="0"/>
  <pageSetup paperSize="9" scale="86" fitToHeight="0" orientation="landscape" r:id="rId1"/>
  <ignoredErrors>
    <ignoredError sqref="P18:S18 P55:S55 P97:S97 P102:Q102" formulaRange="1"/>
    <ignoredError sqref="P26 P86 P10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abSelected="1" workbookViewId="0">
      <selection activeCell="K31" sqref="K31"/>
    </sheetView>
  </sheetViews>
  <sheetFormatPr defaultRowHeight="15" x14ac:dyDescent="0.25"/>
  <sheetData>
    <row r="1" spans="1:24" x14ac:dyDescent="0.25">
      <c r="C1" s="305" t="s">
        <v>314</v>
      </c>
      <c r="D1" s="305"/>
      <c r="E1" s="305"/>
    </row>
    <row r="2" spans="1:24" x14ac:dyDescent="0.25">
      <c r="C2" t="s">
        <v>136</v>
      </c>
    </row>
    <row r="3" spans="1:24" x14ac:dyDescent="0.25">
      <c r="A3" s="301"/>
      <c r="B3" s="302"/>
      <c r="C3" s="303"/>
      <c r="D3" s="169"/>
      <c r="E3" s="3" t="s">
        <v>337</v>
      </c>
      <c r="F3" s="3" t="s">
        <v>338</v>
      </c>
      <c r="G3" s="3" t="s">
        <v>339</v>
      </c>
      <c r="H3" s="3" t="s">
        <v>340</v>
      </c>
      <c r="I3" s="3"/>
      <c r="J3" s="3"/>
      <c r="K3" s="3"/>
      <c r="L3" s="3" t="s">
        <v>341</v>
      </c>
      <c r="M3" s="3"/>
      <c r="N3" s="3"/>
      <c r="O3" s="3"/>
      <c r="P3" s="3"/>
      <c r="Q3" s="3" t="s">
        <v>342</v>
      </c>
      <c r="R3" s="3"/>
      <c r="S3" s="3"/>
      <c r="T3" s="3"/>
      <c r="U3" s="3"/>
      <c r="V3" s="3"/>
      <c r="W3" s="3"/>
      <c r="X3" s="3"/>
    </row>
    <row r="4" spans="1:24" x14ac:dyDescent="0.25">
      <c r="A4" s="294"/>
      <c r="B4" s="295"/>
      <c r="C4" s="304"/>
      <c r="D4" s="150"/>
      <c r="E4" s="3" t="s">
        <v>343</v>
      </c>
      <c r="F4" s="3" t="s">
        <v>343</v>
      </c>
      <c r="G4" s="3" t="s">
        <v>343</v>
      </c>
      <c r="H4" s="3" t="s">
        <v>8</v>
      </c>
      <c r="I4" s="3" t="s">
        <v>9</v>
      </c>
      <c r="J4" s="3" t="s">
        <v>10</v>
      </c>
      <c r="K4" s="3" t="s">
        <v>344</v>
      </c>
      <c r="L4" s="3" t="s">
        <v>12</v>
      </c>
      <c r="M4" s="3" t="s">
        <v>13</v>
      </c>
      <c r="N4" s="3" t="s">
        <v>345</v>
      </c>
      <c r="O4" s="3" t="s">
        <v>14</v>
      </c>
      <c r="P4" s="3" t="s">
        <v>346</v>
      </c>
      <c r="Q4" s="3" t="s">
        <v>303</v>
      </c>
      <c r="R4" s="3" t="s">
        <v>304</v>
      </c>
      <c r="S4" s="3" t="s">
        <v>305</v>
      </c>
      <c r="T4" s="3" t="s">
        <v>15</v>
      </c>
      <c r="U4" s="3"/>
      <c r="V4" s="3" t="s">
        <v>16</v>
      </c>
      <c r="W4" s="3" t="s">
        <v>17</v>
      </c>
      <c r="X4" s="3" t="s">
        <v>18</v>
      </c>
    </row>
    <row r="5" spans="1:24" x14ac:dyDescent="0.25">
      <c r="A5" s="255"/>
      <c r="B5" s="233"/>
      <c r="C5" s="256"/>
      <c r="D5" s="35"/>
      <c r="E5" s="3"/>
      <c r="F5" s="3"/>
      <c r="G5" s="3"/>
      <c r="H5" s="3"/>
      <c r="I5" s="3"/>
      <c r="J5" s="3"/>
      <c r="K5" s="3" t="s">
        <v>347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5">
      <c r="A6" s="3" t="s">
        <v>348</v>
      </c>
      <c r="B6" s="3"/>
      <c r="C6" s="3"/>
      <c r="D6" s="3"/>
      <c r="E6" s="3">
        <v>27487</v>
      </c>
      <c r="F6" s="3">
        <v>0</v>
      </c>
      <c r="G6" s="3">
        <v>0</v>
      </c>
      <c r="H6" s="3">
        <v>958.39</v>
      </c>
      <c r="I6" s="3">
        <v>1013.186</v>
      </c>
      <c r="J6" s="3">
        <v>3744.8649999999998</v>
      </c>
      <c r="K6" s="3">
        <v>28366.006000000001</v>
      </c>
      <c r="L6" s="3">
        <v>27.468</v>
      </c>
      <c r="M6" s="3">
        <v>841.63499999999999</v>
      </c>
      <c r="N6" s="3">
        <v>19931.95</v>
      </c>
      <c r="O6" s="3">
        <v>173.886</v>
      </c>
      <c r="P6" s="3">
        <v>61.578569999999999</v>
      </c>
      <c r="Q6" s="3">
        <v>2.5027499999999998</v>
      </c>
      <c r="R6" s="3">
        <v>0.69591000000000003</v>
      </c>
      <c r="S6" s="3">
        <v>9.9777799999999992</v>
      </c>
      <c r="T6" s="3">
        <v>12025.93</v>
      </c>
      <c r="U6" s="3">
        <v>44322.879999999997</v>
      </c>
      <c r="V6" s="3">
        <v>17548.669999999998</v>
      </c>
      <c r="W6" s="3">
        <v>4580.9399999999996</v>
      </c>
      <c r="X6" s="3">
        <v>274.94</v>
      </c>
    </row>
  </sheetData>
  <mergeCells count="4">
    <mergeCell ref="A3:C3"/>
    <mergeCell ref="A4:C4"/>
    <mergeCell ref="A5:C5"/>
    <mergeCell ref="C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1"/>
  <sheetViews>
    <sheetView topLeftCell="A85" workbookViewId="0">
      <selection activeCell="G107" sqref="G107"/>
    </sheetView>
  </sheetViews>
  <sheetFormatPr defaultRowHeight="15" x14ac:dyDescent="0.25"/>
  <cols>
    <col min="1" max="2" width="10.7109375" customWidth="1"/>
    <col min="3" max="4" width="6.140625" customWidth="1"/>
    <col min="5" max="5" width="7.5703125" customWidth="1"/>
    <col min="6" max="6" width="7.140625" customWidth="1"/>
    <col min="7" max="7" width="6" customWidth="1"/>
    <col min="8" max="8" width="6.28515625" customWidth="1"/>
    <col min="9" max="9" width="5.5703125" customWidth="1"/>
    <col min="10" max="10" width="5.85546875" customWidth="1"/>
    <col min="11" max="11" width="6.85546875" customWidth="1"/>
    <col min="12" max="12" width="5.7109375" customWidth="1"/>
    <col min="13" max="13" width="5.5703125" customWidth="1"/>
    <col min="14" max="14" width="6" customWidth="1"/>
    <col min="15" max="15" width="5.28515625" customWidth="1"/>
    <col min="16" max="16" width="6.85546875" customWidth="1"/>
    <col min="17" max="17" width="7" customWidth="1"/>
    <col min="18" max="18" width="8.42578125" customWidth="1"/>
    <col min="19" max="19" width="7.5703125" customWidth="1"/>
    <col min="20" max="20" width="7" customWidth="1"/>
    <col min="21" max="21" width="6.7109375" customWidth="1"/>
    <col min="22" max="22" width="6.85546875" customWidth="1"/>
    <col min="23" max="23" width="6.140625" customWidth="1"/>
    <col min="24" max="24" width="5.42578125" customWidth="1"/>
    <col min="262" max="263" width="10.7109375" customWidth="1"/>
    <col min="264" max="264" width="9.5703125" customWidth="1"/>
    <col min="265" max="265" width="7" customWidth="1"/>
    <col min="266" max="266" width="7.5703125" customWidth="1"/>
    <col min="267" max="267" width="5.7109375" customWidth="1"/>
    <col min="268" max="268" width="5.85546875" customWidth="1"/>
    <col min="269" max="269" width="7" customWidth="1"/>
    <col min="270" max="270" width="5.85546875" customWidth="1"/>
    <col min="271" max="271" width="6" customWidth="1"/>
    <col min="272" max="272" width="6.5703125" customWidth="1"/>
    <col min="273" max="273" width="5.7109375" customWidth="1"/>
    <col min="274" max="274" width="6.42578125" customWidth="1"/>
    <col min="275" max="275" width="5.140625" customWidth="1"/>
    <col min="276" max="276" width="5.42578125" customWidth="1"/>
    <col min="277" max="277" width="6" customWidth="1"/>
    <col min="278" max="279" width="5.5703125" customWidth="1"/>
    <col min="280" max="280" width="5.7109375" customWidth="1"/>
    <col min="518" max="519" width="10.7109375" customWidth="1"/>
    <col min="520" max="520" width="9.5703125" customWidth="1"/>
    <col min="521" max="521" width="7" customWidth="1"/>
    <col min="522" max="522" width="7.5703125" customWidth="1"/>
    <col min="523" max="523" width="5.7109375" customWidth="1"/>
    <col min="524" max="524" width="5.85546875" customWidth="1"/>
    <col min="525" max="525" width="7" customWidth="1"/>
    <col min="526" max="526" width="5.85546875" customWidth="1"/>
    <col min="527" max="527" width="6" customWidth="1"/>
    <col min="528" max="528" width="6.5703125" customWidth="1"/>
    <col min="529" max="529" width="5.7109375" customWidth="1"/>
    <col min="530" max="530" width="6.42578125" customWidth="1"/>
    <col min="531" max="531" width="5.140625" customWidth="1"/>
    <col min="532" max="532" width="5.42578125" customWidth="1"/>
    <col min="533" max="533" width="6" customWidth="1"/>
    <col min="534" max="535" width="5.5703125" customWidth="1"/>
    <col min="536" max="536" width="5.7109375" customWidth="1"/>
    <col min="774" max="775" width="10.7109375" customWidth="1"/>
    <col min="776" max="776" width="9.5703125" customWidth="1"/>
    <col min="777" max="777" width="7" customWidth="1"/>
    <col min="778" max="778" width="7.5703125" customWidth="1"/>
    <col min="779" max="779" width="5.7109375" customWidth="1"/>
    <col min="780" max="780" width="5.85546875" customWidth="1"/>
    <col min="781" max="781" width="7" customWidth="1"/>
    <col min="782" max="782" width="5.85546875" customWidth="1"/>
    <col min="783" max="783" width="6" customWidth="1"/>
    <col min="784" max="784" width="6.5703125" customWidth="1"/>
    <col min="785" max="785" width="5.7109375" customWidth="1"/>
    <col min="786" max="786" width="6.42578125" customWidth="1"/>
    <col min="787" max="787" width="5.140625" customWidth="1"/>
    <col min="788" max="788" width="5.42578125" customWidth="1"/>
    <col min="789" max="789" width="6" customWidth="1"/>
    <col min="790" max="791" width="5.5703125" customWidth="1"/>
    <col min="792" max="792" width="5.7109375" customWidth="1"/>
    <col min="1030" max="1031" width="10.7109375" customWidth="1"/>
    <col min="1032" max="1032" width="9.5703125" customWidth="1"/>
    <col min="1033" max="1033" width="7" customWidth="1"/>
    <col min="1034" max="1034" width="7.5703125" customWidth="1"/>
    <col min="1035" max="1035" width="5.7109375" customWidth="1"/>
    <col min="1036" max="1036" width="5.85546875" customWidth="1"/>
    <col min="1037" max="1037" width="7" customWidth="1"/>
    <col min="1038" max="1038" width="5.85546875" customWidth="1"/>
    <col min="1039" max="1039" width="6" customWidth="1"/>
    <col min="1040" max="1040" width="6.5703125" customWidth="1"/>
    <col min="1041" max="1041" width="5.7109375" customWidth="1"/>
    <col min="1042" max="1042" width="6.42578125" customWidth="1"/>
    <col min="1043" max="1043" width="5.140625" customWidth="1"/>
    <col min="1044" max="1044" width="5.42578125" customWidth="1"/>
    <col min="1045" max="1045" width="6" customWidth="1"/>
    <col min="1046" max="1047" width="5.5703125" customWidth="1"/>
    <col min="1048" max="1048" width="5.7109375" customWidth="1"/>
    <col min="1286" max="1287" width="10.7109375" customWidth="1"/>
    <col min="1288" max="1288" width="9.5703125" customWidth="1"/>
    <col min="1289" max="1289" width="7" customWidth="1"/>
    <col min="1290" max="1290" width="7.5703125" customWidth="1"/>
    <col min="1291" max="1291" width="5.7109375" customWidth="1"/>
    <col min="1292" max="1292" width="5.85546875" customWidth="1"/>
    <col min="1293" max="1293" width="7" customWidth="1"/>
    <col min="1294" max="1294" width="5.85546875" customWidth="1"/>
    <col min="1295" max="1295" width="6" customWidth="1"/>
    <col min="1296" max="1296" width="6.5703125" customWidth="1"/>
    <col min="1297" max="1297" width="5.7109375" customWidth="1"/>
    <col min="1298" max="1298" width="6.42578125" customWidth="1"/>
    <col min="1299" max="1299" width="5.140625" customWidth="1"/>
    <col min="1300" max="1300" width="5.42578125" customWidth="1"/>
    <col min="1301" max="1301" width="6" customWidth="1"/>
    <col min="1302" max="1303" width="5.5703125" customWidth="1"/>
    <col min="1304" max="1304" width="5.7109375" customWidth="1"/>
    <col min="1542" max="1543" width="10.7109375" customWidth="1"/>
    <col min="1544" max="1544" width="9.5703125" customWidth="1"/>
    <col min="1545" max="1545" width="7" customWidth="1"/>
    <col min="1546" max="1546" width="7.5703125" customWidth="1"/>
    <col min="1547" max="1547" width="5.7109375" customWidth="1"/>
    <col min="1548" max="1548" width="5.85546875" customWidth="1"/>
    <col min="1549" max="1549" width="7" customWidth="1"/>
    <col min="1550" max="1550" width="5.85546875" customWidth="1"/>
    <col min="1551" max="1551" width="6" customWidth="1"/>
    <col min="1552" max="1552" width="6.5703125" customWidth="1"/>
    <col min="1553" max="1553" width="5.7109375" customWidth="1"/>
    <col min="1554" max="1554" width="6.42578125" customWidth="1"/>
    <col min="1555" max="1555" width="5.140625" customWidth="1"/>
    <col min="1556" max="1556" width="5.42578125" customWidth="1"/>
    <col min="1557" max="1557" width="6" customWidth="1"/>
    <col min="1558" max="1559" width="5.5703125" customWidth="1"/>
    <col min="1560" max="1560" width="5.7109375" customWidth="1"/>
    <col min="1798" max="1799" width="10.7109375" customWidth="1"/>
    <col min="1800" max="1800" width="9.5703125" customWidth="1"/>
    <col min="1801" max="1801" width="7" customWidth="1"/>
    <col min="1802" max="1802" width="7.5703125" customWidth="1"/>
    <col min="1803" max="1803" width="5.7109375" customWidth="1"/>
    <col min="1804" max="1804" width="5.85546875" customWidth="1"/>
    <col min="1805" max="1805" width="7" customWidth="1"/>
    <col min="1806" max="1806" width="5.85546875" customWidth="1"/>
    <col min="1807" max="1807" width="6" customWidth="1"/>
    <col min="1808" max="1808" width="6.5703125" customWidth="1"/>
    <col min="1809" max="1809" width="5.7109375" customWidth="1"/>
    <col min="1810" max="1810" width="6.42578125" customWidth="1"/>
    <col min="1811" max="1811" width="5.140625" customWidth="1"/>
    <col min="1812" max="1812" width="5.42578125" customWidth="1"/>
    <col min="1813" max="1813" width="6" customWidth="1"/>
    <col min="1814" max="1815" width="5.5703125" customWidth="1"/>
    <col min="1816" max="1816" width="5.7109375" customWidth="1"/>
    <col min="2054" max="2055" width="10.7109375" customWidth="1"/>
    <col min="2056" max="2056" width="9.5703125" customWidth="1"/>
    <col min="2057" max="2057" width="7" customWidth="1"/>
    <col min="2058" max="2058" width="7.5703125" customWidth="1"/>
    <col min="2059" max="2059" width="5.7109375" customWidth="1"/>
    <col min="2060" max="2060" width="5.85546875" customWidth="1"/>
    <col min="2061" max="2061" width="7" customWidth="1"/>
    <col min="2062" max="2062" width="5.85546875" customWidth="1"/>
    <col min="2063" max="2063" width="6" customWidth="1"/>
    <col min="2064" max="2064" width="6.5703125" customWidth="1"/>
    <col min="2065" max="2065" width="5.7109375" customWidth="1"/>
    <col min="2066" max="2066" width="6.42578125" customWidth="1"/>
    <col min="2067" max="2067" width="5.140625" customWidth="1"/>
    <col min="2068" max="2068" width="5.42578125" customWidth="1"/>
    <col min="2069" max="2069" width="6" customWidth="1"/>
    <col min="2070" max="2071" width="5.5703125" customWidth="1"/>
    <col min="2072" max="2072" width="5.7109375" customWidth="1"/>
    <col min="2310" max="2311" width="10.7109375" customWidth="1"/>
    <col min="2312" max="2312" width="9.5703125" customWidth="1"/>
    <col min="2313" max="2313" width="7" customWidth="1"/>
    <col min="2314" max="2314" width="7.5703125" customWidth="1"/>
    <col min="2315" max="2315" width="5.7109375" customWidth="1"/>
    <col min="2316" max="2316" width="5.85546875" customWidth="1"/>
    <col min="2317" max="2317" width="7" customWidth="1"/>
    <col min="2318" max="2318" width="5.85546875" customWidth="1"/>
    <col min="2319" max="2319" width="6" customWidth="1"/>
    <col min="2320" max="2320" width="6.5703125" customWidth="1"/>
    <col min="2321" max="2321" width="5.7109375" customWidth="1"/>
    <col min="2322" max="2322" width="6.42578125" customWidth="1"/>
    <col min="2323" max="2323" width="5.140625" customWidth="1"/>
    <col min="2324" max="2324" width="5.42578125" customWidth="1"/>
    <col min="2325" max="2325" width="6" customWidth="1"/>
    <col min="2326" max="2327" width="5.5703125" customWidth="1"/>
    <col min="2328" max="2328" width="5.7109375" customWidth="1"/>
    <col min="2566" max="2567" width="10.7109375" customWidth="1"/>
    <col min="2568" max="2568" width="9.5703125" customWidth="1"/>
    <col min="2569" max="2569" width="7" customWidth="1"/>
    <col min="2570" max="2570" width="7.5703125" customWidth="1"/>
    <col min="2571" max="2571" width="5.7109375" customWidth="1"/>
    <col min="2572" max="2572" width="5.85546875" customWidth="1"/>
    <col min="2573" max="2573" width="7" customWidth="1"/>
    <col min="2574" max="2574" width="5.85546875" customWidth="1"/>
    <col min="2575" max="2575" width="6" customWidth="1"/>
    <col min="2576" max="2576" width="6.5703125" customWidth="1"/>
    <col min="2577" max="2577" width="5.7109375" customWidth="1"/>
    <col min="2578" max="2578" width="6.42578125" customWidth="1"/>
    <col min="2579" max="2579" width="5.140625" customWidth="1"/>
    <col min="2580" max="2580" width="5.42578125" customWidth="1"/>
    <col min="2581" max="2581" width="6" customWidth="1"/>
    <col min="2582" max="2583" width="5.5703125" customWidth="1"/>
    <col min="2584" max="2584" width="5.7109375" customWidth="1"/>
    <col min="2822" max="2823" width="10.7109375" customWidth="1"/>
    <col min="2824" max="2824" width="9.5703125" customWidth="1"/>
    <col min="2825" max="2825" width="7" customWidth="1"/>
    <col min="2826" max="2826" width="7.5703125" customWidth="1"/>
    <col min="2827" max="2827" width="5.7109375" customWidth="1"/>
    <col min="2828" max="2828" width="5.85546875" customWidth="1"/>
    <col min="2829" max="2829" width="7" customWidth="1"/>
    <col min="2830" max="2830" width="5.85546875" customWidth="1"/>
    <col min="2831" max="2831" width="6" customWidth="1"/>
    <col min="2832" max="2832" width="6.5703125" customWidth="1"/>
    <col min="2833" max="2833" width="5.7109375" customWidth="1"/>
    <col min="2834" max="2834" width="6.42578125" customWidth="1"/>
    <col min="2835" max="2835" width="5.140625" customWidth="1"/>
    <col min="2836" max="2836" width="5.42578125" customWidth="1"/>
    <col min="2837" max="2837" width="6" customWidth="1"/>
    <col min="2838" max="2839" width="5.5703125" customWidth="1"/>
    <col min="2840" max="2840" width="5.7109375" customWidth="1"/>
    <col min="3078" max="3079" width="10.7109375" customWidth="1"/>
    <col min="3080" max="3080" width="9.5703125" customWidth="1"/>
    <col min="3081" max="3081" width="7" customWidth="1"/>
    <col min="3082" max="3082" width="7.5703125" customWidth="1"/>
    <col min="3083" max="3083" width="5.7109375" customWidth="1"/>
    <col min="3084" max="3084" width="5.85546875" customWidth="1"/>
    <col min="3085" max="3085" width="7" customWidth="1"/>
    <col min="3086" max="3086" width="5.85546875" customWidth="1"/>
    <col min="3087" max="3087" width="6" customWidth="1"/>
    <col min="3088" max="3088" width="6.5703125" customWidth="1"/>
    <col min="3089" max="3089" width="5.7109375" customWidth="1"/>
    <col min="3090" max="3090" width="6.42578125" customWidth="1"/>
    <col min="3091" max="3091" width="5.140625" customWidth="1"/>
    <col min="3092" max="3092" width="5.42578125" customWidth="1"/>
    <col min="3093" max="3093" width="6" customWidth="1"/>
    <col min="3094" max="3095" width="5.5703125" customWidth="1"/>
    <col min="3096" max="3096" width="5.7109375" customWidth="1"/>
    <col min="3334" max="3335" width="10.7109375" customWidth="1"/>
    <col min="3336" max="3336" width="9.5703125" customWidth="1"/>
    <col min="3337" max="3337" width="7" customWidth="1"/>
    <col min="3338" max="3338" width="7.5703125" customWidth="1"/>
    <col min="3339" max="3339" width="5.7109375" customWidth="1"/>
    <col min="3340" max="3340" width="5.85546875" customWidth="1"/>
    <col min="3341" max="3341" width="7" customWidth="1"/>
    <col min="3342" max="3342" width="5.85546875" customWidth="1"/>
    <col min="3343" max="3343" width="6" customWidth="1"/>
    <col min="3344" max="3344" width="6.5703125" customWidth="1"/>
    <col min="3345" max="3345" width="5.7109375" customWidth="1"/>
    <col min="3346" max="3346" width="6.42578125" customWidth="1"/>
    <col min="3347" max="3347" width="5.140625" customWidth="1"/>
    <col min="3348" max="3348" width="5.42578125" customWidth="1"/>
    <col min="3349" max="3349" width="6" customWidth="1"/>
    <col min="3350" max="3351" width="5.5703125" customWidth="1"/>
    <col min="3352" max="3352" width="5.7109375" customWidth="1"/>
    <col min="3590" max="3591" width="10.7109375" customWidth="1"/>
    <col min="3592" max="3592" width="9.5703125" customWidth="1"/>
    <col min="3593" max="3593" width="7" customWidth="1"/>
    <col min="3594" max="3594" width="7.5703125" customWidth="1"/>
    <col min="3595" max="3595" width="5.7109375" customWidth="1"/>
    <col min="3596" max="3596" width="5.85546875" customWidth="1"/>
    <col min="3597" max="3597" width="7" customWidth="1"/>
    <col min="3598" max="3598" width="5.85546875" customWidth="1"/>
    <col min="3599" max="3599" width="6" customWidth="1"/>
    <col min="3600" max="3600" width="6.5703125" customWidth="1"/>
    <col min="3601" max="3601" width="5.7109375" customWidth="1"/>
    <col min="3602" max="3602" width="6.42578125" customWidth="1"/>
    <col min="3603" max="3603" width="5.140625" customWidth="1"/>
    <col min="3604" max="3604" width="5.42578125" customWidth="1"/>
    <col min="3605" max="3605" width="6" customWidth="1"/>
    <col min="3606" max="3607" width="5.5703125" customWidth="1"/>
    <col min="3608" max="3608" width="5.7109375" customWidth="1"/>
    <col min="3846" max="3847" width="10.7109375" customWidth="1"/>
    <col min="3848" max="3848" width="9.5703125" customWidth="1"/>
    <col min="3849" max="3849" width="7" customWidth="1"/>
    <col min="3850" max="3850" width="7.5703125" customWidth="1"/>
    <col min="3851" max="3851" width="5.7109375" customWidth="1"/>
    <col min="3852" max="3852" width="5.85546875" customWidth="1"/>
    <col min="3853" max="3853" width="7" customWidth="1"/>
    <col min="3854" max="3854" width="5.85546875" customWidth="1"/>
    <col min="3855" max="3855" width="6" customWidth="1"/>
    <col min="3856" max="3856" width="6.5703125" customWidth="1"/>
    <col min="3857" max="3857" width="5.7109375" customWidth="1"/>
    <col min="3858" max="3858" width="6.42578125" customWidth="1"/>
    <col min="3859" max="3859" width="5.140625" customWidth="1"/>
    <col min="3860" max="3860" width="5.42578125" customWidth="1"/>
    <col min="3861" max="3861" width="6" customWidth="1"/>
    <col min="3862" max="3863" width="5.5703125" customWidth="1"/>
    <col min="3864" max="3864" width="5.7109375" customWidth="1"/>
    <col min="4102" max="4103" width="10.7109375" customWidth="1"/>
    <col min="4104" max="4104" width="9.5703125" customWidth="1"/>
    <col min="4105" max="4105" width="7" customWidth="1"/>
    <col min="4106" max="4106" width="7.5703125" customWidth="1"/>
    <col min="4107" max="4107" width="5.7109375" customWidth="1"/>
    <col min="4108" max="4108" width="5.85546875" customWidth="1"/>
    <col min="4109" max="4109" width="7" customWidth="1"/>
    <col min="4110" max="4110" width="5.85546875" customWidth="1"/>
    <col min="4111" max="4111" width="6" customWidth="1"/>
    <col min="4112" max="4112" width="6.5703125" customWidth="1"/>
    <col min="4113" max="4113" width="5.7109375" customWidth="1"/>
    <col min="4114" max="4114" width="6.42578125" customWidth="1"/>
    <col min="4115" max="4115" width="5.140625" customWidth="1"/>
    <col min="4116" max="4116" width="5.42578125" customWidth="1"/>
    <col min="4117" max="4117" width="6" customWidth="1"/>
    <col min="4118" max="4119" width="5.5703125" customWidth="1"/>
    <col min="4120" max="4120" width="5.7109375" customWidth="1"/>
    <col min="4358" max="4359" width="10.7109375" customWidth="1"/>
    <col min="4360" max="4360" width="9.5703125" customWidth="1"/>
    <col min="4361" max="4361" width="7" customWidth="1"/>
    <col min="4362" max="4362" width="7.5703125" customWidth="1"/>
    <col min="4363" max="4363" width="5.7109375" customWidth="1"/>
    <col min="4364" max="4364" width="5.85546875" customWidth="1"/>
    <col min="4365" max="4365" width="7" customWidth="1"/>
    <col min="4366" max="4366" width="5.85546875" customWidth="1"/>
    <col min="4367" max="4367" width="6" customWidth="1"/>
    <col min="4368" max="4368" width="6.5703125" customWidth="1"/>
    <col min="4369" max="4369" width="5.7109375" customWidth="1"/>
    <col min="4370" max="4370" width="6.42578125" customWidth="1"/>
    <col min="4371" max="4371" width="5.140625" customWidth="1"/>
    <col min="4372" max="4372" width="5.42578125" customWidth="1"/>
    <col min="4373" max="4373" width="6" customWidth="1"/>
    <col min="4374" max="4375" width="5.5703125" customWidth="1"/>
    <col min="4376" max="4376" width="5.7109375" customWidth="1"/>
    <col min="4614" max="4615" width="10.7109375" customWidth="1"/>
    <col min="4616" max="4616" width="9.5703125" customWidth="1"/>
    <col min="4617" max="4617" width="7" customWidth="1"/>
    <col min="4618" max="4618" width="7.5703125" customWidth="1"/>
    <col min="4619" max="4619" width="5.7109375" customWidth="1"/>
    <col min="4620" max="4620" width="5.85546875" customWidth="1"/>
    <col min="4621" max="4621" width="7" customWidth="1"/>
    <col min="4622" max="4622" width="5.85546875" customWidth="1"/>
    <col min="4623" max="4623" width="6" customWidth="1"/>
    <col min="4624" max="4624" width="6.5703125" customWidth="1"/>
    <col min="4625" max="4625" width="5.7109375" customWidth="1"/>
    <col min="4626" max="4626" width="6.42578125" customWidth="1"/>
    <col min="4627" max="4627" width="5.140625" customWidth="1"/>
    <col min="4628" max="4628" width="5.42578125" customWidth="1"/>
    <col min="4629" max="4629" width="6" customWidth="1"/>
    <col min="4630" max="4631" width="5.5703125" customWidth="1"/>
    <col min="4632" max="4632" width="5.7109375" customWidth="1"/>
    <col min="4870" max="4871" width="10.7109375" customWidth="1"/>
    <col min="4872" max="4872" width="9.5703125" customWidth="1"/>
    <col min="4873" max="4873" width="7" customWidth="1"/>
    <col min="4874" max="4874" width="7.5703125" customWidth="1"/>
    <col min="4875" max="4875" width="5.7109375" customWidth="1"/>
    <col min="4876" max="4876" width="5.85546875" customWidth="1"/>
    <col min="4877" max="4877" width="7" customWidth="1"/>
    <col min="4878" max="4878" width="5.85546875" customWidth="1"/>
    <col min="4879" max="4879" width="6" customWidth="1"/>
    <col min="4880" max="4880" width="6.5703125" customWidth="1"/>
    <col min="4881" max="4881" width="5.7109375" customWidth="1"/>
    <col min="4882" max="4882" width="6.42578125" customWidth="1"/>
    <col min="4883" max="4883" width="5.140625" customWidth="1"/>
    <col min="4884" max="4884" width="5.42578125" customWidth="1"/>
    <col min="4885" max="4885" width="6" customWidth="1"/>
    <col min="4886" max="4887" width="5.5703125" customWidth="1"/>
    <col min="4888" max="4888" width="5.7109375" customWidth="1"/>
    <col min="5126" max="5127" width="10.7109375" customWidth="1"/>
    <col min="5128" max="5128" width="9.5703125" customWidth="1"/>
    <col min="5129" max="5129" width="7" customWidth="1"/>
    <col min="5130" max="5130" width="7.5703125" customWidth="1"/>
    <col min="5131" max="5131" width="5.7109375" customWidth="1"/>
    <col min="5132" max="5132" width="5.85546875" customWidth="1"/>
    <col min="5133" max="5133" width="7" customWidth="1"/>
    <col min="5134" max="5134" width="5.85546875" customWidth="1"/>
    <col min="5135" max="5135" width="6" customWidth="1"/>
    <col min="5136" max="5136" width="6.5703125" customWidth="1"/>
    <col min="5137" max="5137" width="5.7109375" customWidth="1"/>
    <col min="5138" max="5138" width="6.42578125" customWidth="1"/>
    <col min="5139" max="5139" width="5.140625" customWidth="1"/>
    <col min="5140" max="5140" width="5.42578125" customWidth="1"/>
    <col min="5141" max="5141" width="6" customWidth="1"/>
    <col min="5142" max="5143" width="5.5703125" customWidth="1"/>
    <col min="5144" max="5144" width="5.7109375" customWidth="1"/>
    <col min="5382" max="5383" width="10.7109375" customWidth="1"/>
    <col min="5384" max="5384" width="9.5703125" customWidth="1"/>
    <col min="5385" max="5385" width="7" customWidth="1"/>
    <col min="5386" max="5386" width="7.5703125" customWidth="1"/>
    <col min="5387" max="5387" width="5.7109375" customWidth="1"/>
    <col min="5388" max="5388" width="5.85546875" customWidth="1"/>
    <col min="5389" max="5389" width="7" customWidth="1"/>
    <col min="5390" max="5390" width="5.85546875" customWidth="1"/>
    <col min="5391" max="5391" width="6" customWidth="1"/>
    <col min="5392" max="5392" width="6.5703125" customWidth="1"/>
    <col min="5393" max="5393" width="5.7109375" customWidth="1"/>
    <col min="5394" max="5394" width="6.42578125" customWidth="1"/>
    <col min="5395" max="5395" width="5.140625" customWidth="1"/>
    <col min="5396" max="5396" width="5.42578125" customWidth="1"/>
    <col min="5397" max="5397" width="6" customWidth="1"/>
    <col min="5398" max="5399" width="5.5703125" customWidth="1"/>
    <col min="5400" max="5400" width="5.7109375" customWidth="1"/>
    <col min="5638" max="5639" width="10.7109375" customWidth="1"/>
    <col min="5640" max="5640" width="9.5703125" customWidth="1"/>
    <col min="5641" max="5641" width="7" customWidth="1"/>
    <col min="5642" max="5642" width="7.5703125" customWidth="1"/>
    <col min="5643" max="5643" width="5.7109375" customWidth="1"/>
    <col min="5644" max="5644" width="5.85546875" customWidth="1"/>
    <col min="5645" max="5645" width="7" customWidth="1"/>
    <col min="5646" max="5646" width="5.85546875" customWidth="1"/>
    <col min="5647" max="5647" width="6" customWidth="1"/>
    <col min="5648" max="5648" width="6.5703125" customWidth="1"/>
    <col min="5649" max="5649" width="5.7109375" customWidth="1"/>
    <col min="5650" max="5650" width="6.42578125" customWidth="1"/>
    <col min="5651" max="5651" width="5.140625" customWidth="1"/>
    <col min="5652" max="5652" width="5.42578125" customWidth="1"/>
    <col min="5653" max="5653" width="6" customWidth="1"/>
    <col min="5654" max="5655" width="5.5703125" customWidth="1"/>
    <col min="5656" max="5656" width="5.7109375" customWidth="1"/>
    <col min="5894" max="5895" width="10.7109375" customWidth="1"/>
    <col min="5896" max="5896" width="9.5703125" customWidth="1"/>
    <col min="5897" max="5897" width="7" customWidth="1"/>
    <col min="5898" max="5898" width="7.5703125" customWidth="1"/>
    <col min="5899" max="5899" width="5.7109375" customWidth="1"/>
    <col min="5900" max="5900" width="5.85546875" customWidth="1"/>
    <col min="5901" max="5901" width="7" customWidth="1"/>
    <col min="5902" max="5902" width="5.85546875" customWidth="1"/>
    <col min="5903" max="5903" width="6" customWidth="1"/>
    <col min="5904" max="5904" width="6.5703125" customWidth="1"/>
    <col min="5905" max="5905" width="5.7109375" customWidth="1"/>
    <col min="5906" max="5906" width="6.42578125" customWidth="1"/>
    <col min="5907" max="5907" width="5.140625" customWidth="1"/>
    <col min="5908" max="5908" width="5.42578125" customWidth="1"/>
    <col min="5909" max="5909" width="6" customWidth="1"/>
    <col min="5910" max="5911" width="5.5703125" customWidth="1"/>
    <col min="5912" max="5912" width="5.7109375" customWidth="1"/>
    <col min="6150" max="6151" width="10.7109375" customWidth="1"/>
    <col min="6152" max="6152" width="9.5703125" customWidth="1"/>
    <col min="6153" max="6153" width="7" customWidth="1"/>
    <col min="6154" max="6154" width="7.5703125" customWidth="1"/>
    <col min="6155" max="6155" width="5.7109375" customWidth="1"/>
    <col min="6156" max="6156" width="5.85546875" customWidth="1"/>
    <col min="6157" max="6157" width="7" customWidth="1"/>
    <col min="6158" max="6158" width="5.85546875" customWidth="1"/>
    <col min="6159" max="6159" width="6" customWidth="1"/>
    <col min="6160" max="6160" width="6.5703125" customWidth="1"/>
    <col min="6161" max="6161" width="5.7109375" customWidth="1"/>
    <col min="6162" max="6162" width="6.42578125" customWidth="1"/>
    <col min="6163" max="6163" width="5.140625" customWidth="1"/>
    <col min="6164" max="6164" width="5.42578125" customWidth="1"/>
    <col min="6165" max="6165" width="6" customWidth="1"/>
    <col min="6166" max="6167" width="5.5703125" customWidth="1"/>
    <col min="6168" max="6168" width="5.7109375" customWidth="1"/>
    <col min="6406" max="6407" width="10.7109375" customWidth="1"/>
    <col min="6408" max="6408" width="9.5703125" customWidth="1"/>
    <col min="6409" max="6409" width="7" customWidth="1"/>
    <col min="6410" max="6410" width="7.5703125" customWidth="1"/>
    <col min="6411" max="6411" width="5.7109375" customWidth="1"/>
    <col min="6412" max="6412" width="5.85546875" customWidth="1"/>
    <col min="6413" max="6413" width="7" customWidth="1"/>
    <col min="6414" max="6414" width="5.85546875" customWidth="1"/>
    <col min="6415" max="6415" width="6" customWidth="1"/>
    <col min="6416" max="6416" width="6.5703125" customWidth="1"/>
    <col min="6417" max="6417" width="5.7109375" customWidth="1"/>
    <col min="6418" max="6418" width="6.42578125" customWidth="1"/>
    <col min="6419" max="6419" width="5.140625" customWidth="1"/>
    <col min="6420" max="6420" width="5.42578125" customWidth="1"/>
    <col min="6421" max="6421" width="6" customWidth="1"/>
    <col min="6422" max="6423" width="5.5703125" customWidth="1"/>
    <col min="6424" max="6424" width="5.7109375" customWidth="1"/>
    <col min="6662" max="6663" width="10.7109375" customWidth="1"/>
    <col min="6664" max="6664" width="9.5703125" customWidth="1"/>
    <col min="6665" max="6665" width="7" customWidth="1"/>
    <col min="6666" max="6666" width="7.5703125" customWidth="1"/>
    <col min="6667" max="6667" width="5.7109375" customWidth="1"/>
    <col min="6668" max="6668" width="5.85546875" customWidth="1"/>
    <col min="6669" max="6669" width="7" customWidth="1"/>
    <col min="6670" max="6670" width="5.85546875" customWidth="1"/>
    <col min="6671" max="6671" width="6" customWidth="1"/>
    <col min="6672" max="6672" width="6.5703125" customWidth="1"/>
    <col min="6673" max="6673" width="5.7109375" customWidth="1"/>
    <col min="6674" max="6674" width="6.42578125" customWidth="1"/>
    <col min="6675" max="6675" width="5.140625" customWidth="1"/>
    <col min="6676" max="6676" width="5.42578125" customWidth="1"/>
    <col min="6677" max="6677" width="6" customWidth="1"/>
    <col min="6678" max="6679" width="5.5703125" customWidth="1"/>
    <col min="6680" max="6680" width="5.7109375" customWidth="1"/>
    <col min="6918" max="6919" width="10.7109375" customWidth="1"/>
    <col min="6920" max="6920" width="9.5703125" customWidth="1"/>
    <col min="6921" max="6921" width="7" customWidth="1"/>
    <col min="6922" max="6922" width="7.5703125" customWidth="1"/>
    <col min="6923" max="6923" width="5.7109375" customWidth="1"/>
    <col min="6924" max="6924" width="5.85546875" customWidth="1"/>
    <col min="6925" max="6925" width="7" customWidth="1"/>
    <col min="6926" max="6926" width="5.85546875" customWidth="1"/>
    <col min="6927" max="6927" width="6" customWidth="1"/>
    <col min="6928" max="6928" width="6.5703125" customWidth="1"/>
    <col min="6929" max="6929" width="5.7109375" customWidth="1"/>
    <col min="6930" max="6930" width="6.42578125" customWidth="1"/>
    <col min="6931" max="6931" width="5.140625" customWidth="1"/>
    <col min="6932" max="6932" width="5.42578125" customWidth="1"/>
    <col min="6933" max="6933" width="6" customWidth="1"/>
    <col min="6934" max="6935" width="5.5703125" customWidth="1"/>
    <col min="6936" max="6936" width="5.7109375" customWidth="1"/>
    <col min="7174" max="7175" width="10.7109375" customWidth="1"/>
    <col min="7176" max="7176" width="9.5703125" customWidth="1"/>
    <col min="7177" max="7177" width="7" customWidth="1"/>
    <col min="7178" max="7178" width="7.5703125" customWidth="1"/>
    <col min="7179" max="7179" width="5.7109375" customWidth="1"/>
    <col min="7180" max="7180" width="5.85546875" customWidth="1"/>
    <col min="7181" max="7181" width="7" customWidth="1"/>
    <col min="7182" max="7182" width="5.85546875" customWidth="1"/>
    <col min="7183" max="7183" width="6" customWidth="1"/>
    <col min="7184" max="7184" width="6.5703125" customWidth="1"/>
    <col min="7185" max="7185" width="5.7109375" customWidth="1"/>
    <col min="7186" max="7186" width="6.42578125" customWidth="1"/>
    <col min="7187" max="7187" width="5.140625" customWidth="1"/>
    <col min="7188" max="7188" width="5.42578125" customWidth="1"/>
    <col min="7189" max="7189" width="6" customWidth="1"/>
    <col min="7190" max="7191" width="5.5703125" customWidth="1"/>
    <col min="7192" max="7192" width="5.7109375" customWidth="1"/>
    <col min="7430" max="7431" width="10.7109375" customWidth="1"/>
    <col min="7432" max="7432" width="9.5703125" customWidth="1"/>
    <col min="7433" max="7433" width="7" customWidth="1"/>
    <col min="7434" max="7434" width="7.5703125" customWidth="1"/>
    <col min="7435" max="7435" width="5.7109375" customWidth="1"/>
    <col min="7436" max="7436" width="5.85546875" customWidth="1"/>
    <col min="7437" max="7437" width="7" customWidth="1"/>
    <col min="7438" max="7438" width="5.85546875" customWidth="1"/>
    <col min="7439" max="7439" width="6" customWidth="1"/>
    <col min="7440" max="7440" width="6.5703125" customWidth="1"/>
    <col min="7441" max="7441" width="5.7109375" customWidth="1"/>
    <col min="7442" max="7442" width="6.42578125" customWidth="1"/>
    <col min="7443" max="7443" width="5.140625" customWidth="1"/>
    <col min="7444" max="7444" width="5.42578125" customWidth="1"/>
    <col min="7445" max="7445" width="6" customWidth="1"/>
    <col min="7446" max="7447" width="5.5703125" customWidth="1"/>
    <col min="7448" max="7448" width="5.7109375" customWidth="1"/>
    <col min="7686" max="7687" width="10.7109375" customWidth="1"/>
    <col min="7688" max="7688" width="9.5703125" customWidth="1"/>
    <col min="7689" max="7689" width="7" customWidth="1"/>
    <col min="7690" max="7690" width="7.5703125" customWidth="1"/>
    <col min="7691" max="7691" width="5.7109375" customWidth="1"/>
    <col min="7692" max="7692" width="5.85546875" customWidth="1"/>
    <col min="7693" max="7693" width="7" customWidth="1"/>
    <col min="7694" max="7694" width="5.85546875" customWidth="1"/>
    <col min="7695" max="7695" width="6" customWidth="1"/>
    <col min="7696" max="7696" width="6.5703125" customWidth="1"/>
    <col min="7697" max="7697" width="5.7109375" customWidth="1"/>
    <col min="7698" max="7698" width="6.42578125" customWidth="1"/>
    <col min="7699" max="7699" width="5.140625" customWidth="1"/>
    <col min="7700" max="7700" width="5.42578125" customWidth="1"/>
    <col min="7701" max="7701" width="6" customWidth="1"/>
    <col min="7702" max="7703" width="5.5703125" customWidth="1"/>
    <col min="7704" max="7704" width="5.7109375" customWidth="1"/>
    <col min="7942" max="7943" width="10.7109375" customWidth="1"/>
    <col min="7944" max="7944" width="9.5703125" customWidth="1"/>
    <col min="7945" max="7945" width="7" customWidth="1"/>
    <col min="7946" max="7946" width="7.5703125" customWidth="1"/>
    <col min="7947" max="7947" width="5.7109375" customWidth="1"/>
    <col min="7948" max="7948" width="5.85546875" customWidth="1"/>
    <col min="7949" max="7949" width="7" customWidth="1"/>
    <col min="7950" max="7950" width="5.85546875" customWidth="1"/>
    <col min="7951" max="7951" width="6" customWidth="1"/>
    <col min="7952" max="7952" width="6.5703125" customWidth="1"/>
    <col min="7953" max="7953" width="5.7109375" customWidth="1"/>
    <col min="7954" max="7954" width="6.42578125" customWidth="1"/>
    <col min="7955" max="7955" width="5.140625" customWidth="1"/>
    <col min="7956" max="7956" width="5.42578125" customWidth="1"/>
    <col min="7957" max="7957" width="6" customWidth="1"/>
    <col min="7958" max="7959" width="5.5703125" customWidth="1"/>
    <col min="7960" max="7960" width="5.7109375" customWidth="1"/>
    <col min="8198" max="8199" width="10.7109375" customWidth="1"/>
    <col min="8200" max="8200" width="9.5703125" customWidth="1"/>
    <col min="8201" max="8201" width="7" customWidth="1"/>
    <col min="8202" max="8202" width="7.5703125" customWidth="1"/>
    <col min="8203" max="8203" width="5.7109375" customWidth="1"/>
    <col min="8204" max="8204" width="5.85546875" customWidth="1"/>
    <col min="8205" max="8205" width="7" customWidth="1"/>
    <col min="8206" max="8206" width="5.85546875" customWidth="1"/>
    <col min="8207" max="8207" width="6" customWidth="1"/>
    <col min="8208" max="8208" width="6.5703125" customWidth="1"/>
    <col min="8209" max="8209" width="5.7109375" customWidth="1"/>
    <col min="8210" max="8210" width="6.42578125" customWidth="1"/>
    <col min="8211" max="8211" width="5.140625" customWidth="1"/>
    <col min="8212" max="8212" width="5.42578125" customWidth="1"/>
    <col min="8213" max="8213" width="6" customWidth="1"/>
    <col min="8214" max="8215" width="5.5703125" customWidth="1"/>
    <col min="8216" max="8216" width="5.7109375" customWidth="1"/>
    <col min="8454" max="8455" width="10.7109375" customWidth="1"/>
    <col min="8456" max="8456" width="9.5703125" customWidth="1"/>
    <col min="8457" max="8457" width="7" customWidth="1"/>
    <col min="8458" max="8458" width="7.5703125" customWidth="1"/>
    <col min="8459" max="8459" width="5.7109375" customWidth="1"/>
    <col min="8460" max="8460" width="5.85546875" customWidth="1"/>
    <col min="8461" max="8461" width="7" customWidth="1"/>
    <col min="8462" max="8462" width="5.85546875" customWidth="1"/>
    <col min="8463" max="8463" width="6" customWidth="1"/>
    <col min="8464" max="8464" width="6.5703125" customWidth="1"/>
    <col min="8465" max="8465" width="5.7109375" customWidth="1"/>
    <col min="8466" max="8466" width="6.42578125" customWidth="1"/>
    <col min="8467" max="8467" width="5.140625" customWidth="1"/>
    <col min="8468" max="8468" width="5.42578125" customWidth="1"/>
    <col min="8469" max="8469" width="6" customWidth="1"/>
    <col min="8470" max="8471" width="5.5703125" customWidth="1"/>
    <col min="8472" max="8472" width="5.7109375" customWidth="1"/>
    <col min="8710" max="8711" width="10.7109375" customWidth="1"/>
    <col min="8712" max="8712" width="9.5703125" customWidth="1"/>
    <col min="8713" max="8713" width="7" customWidth="1"/>
    <col min="8714" max="8714" width="7.5703125" customWidth="1"/>
    <col min="8715" max="8715" width="5.7109375" customWidth="1"/>
    <col min="8716" max="8716" width="5.85546875" customWidth="1"/>
    <col min="8717" max="8717" width="7" customWidth="1"/>
    <col min="8718" max="8718" width="5.85546875" customWidth="1"/>
    <col min="8719" max="8719" width="6" customWidth="1"/>
    <col min="8720" max="8720" width="6.5703125" customWidth="1"/>
    <col min="8721" max="8721" width="5.7109375" customWidth="1"/>
    <col min="8722" max="8722" width="6.42578125" customWidth="1"/>
    <col min="8723" max="8723" width="5.140625" customWidth="1"/>
    <col min="8724" max="8724" width="5.42578125" customWidth="1"/>
    <col min="8725" max="8725" width="6" customWidth="1"/>
    <col min="8726" max="8727" width="5.5703125" customWidth="1"/>
    <col min="8728" max="8728" width="5.7109375" customWidth="1"/>
    <col min="8966" max="8967" width="10.7109375" customWidth="1"/>
    <col min="8968" max="8968" width="9.5703125" customWidth="1"/>
    <col min="8969" max="8969" width="7" customWidth="1"/>
    <col min="8970" max="8970" width="7.5703125" customWidth="1"/>
    <col min="8971" max="8971" width="5.7109375" customWidth="1"/>
    <col min="8972" max="8972" width="5.85546875" customWidth="1"/>
    <col min="8973" max="8973" width="7" customWidth="1"/>
    <col min="8974" max="8974" width="5.85546875" customWidth="1"/>
    <col min="8975" max="8975" width="6" customWidth="1"/>
    <col min="8976" max="8976" width="6.5703125" customWidth="1"/>
    <col min="8977" max="8977" width="5.7109375" customWidth="1"/>
    <col min="8978" max="8978" width="6.42578125" customWidth="1"/>
    <col min="8979" max="8979" width="5.140625" customWidth="1"/>
    <col min="8980" max="8980" width="5.42578125" customWidth="1"/>
    <col min="8981" max="8981" width="6" customWidth="1"/>
    <col min="8982" max="8983" width="5.5703125" customWidth="1"/>
    <col min="8984" max="8984" width="5.7109375" customWidth="1"/>
    <col min="9222" max="9223" width="10.7109375" customWidth="1"/>
    <col min="9224" max="9224" width="9.5703125" customWidth="1"/>
    <col min="9225" max="9225" width="7" customWidth="1"/>
    <col min="9226" max="9226" width="7.5703125" customWidth="1"/>
    <col min="9227" max="9227" width="5.7109375" customWidth="1"/>
    <col min="9228" max="9228" width="5.85546875" customWidth="1"/>
    <col min="9229" max="9229" width="7" customWidth="1"/>
    <col min="9230" max="9230" width="5.85546875" customWidth="1"/>
    <col min="9231" max="9231" width="6" customWidth="1"/>
    <col min="9232" max="9232" width="6.5703125" customWidth="1"/>
    <col min="9233" max="9233" width="5.7109375" customWidth="1"/>
    <col min="9234" max="9234" width="6.42578125" customWidth="1"/>
    <col min="9235" max="9235" width="5.140625" customWidth="1"/>
    <col min="9236" max="9236" width="5.42578125" customWidth="1"/>
    <col min="9237" max="9237" width="6" customWidth="1"/>
    <col min="9238" max="9239" width="5.5703125" customWidth="1"/>
    <col min="9240" max="9240" width="5.7109375" customWidth="1"/>
    <col min="9478" max="9479" width="10.7109375" customWidth="1"/>
    <col min="9480" max="9480" width="9.5703125" customWidth="1"/>
    <col min="9481" max="9481" width="7" customWidth="1"/>
    <col min="9482" max="9482" width="7.5703125" customWidth="1"/>
    <col min="9483" max="9483" width="5.7109375" customWidth="1"/>
    <col min="9484" max="9484" width="5.85546875" customWidth="1"/>
    <col min="9485" max="9485" width="7" customWidth="1"/>
    <col min="9486" max="9486" width="5.85546875" customWidth="1"/>
    <col min="9487" max="9487" width="6" customWidth="1"/>
    <col min="9488" max="9488" width="6.5703125" customWidth="1"/>
    <col min="9489" max="9489" width="5.7109375" customWidth="1"/>
    <col min="9490" max="9490" width="6.42578125" customWidth="1"/>
    <col min="9491" max="9491" width="5.140625" customWidth="1"/>
    <col min="9492" max="9492" width="5.42578125" customWidth="1"/>
    <col min="9493" max="9493" width="6" customWidth="1"/>
    <col min="9494" max="9495" width="5.5703125" customWidth="1"/>
    <col min="9496" max="9496" width="5.7109375" customWidth="1"/>
    <col min="9734" max="9735" width="10.7109375" customWidth="1"/>
    <col min="9736" max="9736" width="9.5703125" customWidth="1"/>
    <col min="9737" max="9737" width="7" customWidth="1"/>
    <col min="9738" max="9738" width="7.5703125" customWidth="1"/>
    <col min="9739" max="9739" width="5.7109375" customWidth="1"/>
    <col min="9740" max="9740" width="5.85546875" customWidth="1"/>
    <col min="9741" max="9741" width="7" customWidth="1"/>
    <col min="9742" max="9742" width="5.85546875" customWidth="1"/>
    <col min="9743" max="9743" width="6" customWidth="1"/>
    <col min="9744" max="9744" width="6.5703125" customWidth="1"/>
    <col min="9745" max="9745" width="5.7109375" customWidth="1"/>
    <col min="9746" max="9746" width="6.42578125" customWidth="1"/>
    <col min="9747" max="9747" width="5.140625" customWidth="1"/>
    <col min="9748" max="9748" width="5.42578125" customWidth="1"/>
    <col min="9749" max="9749" width="6" customWidth="1"/>
    <col min="9750" max="9751" width="5.5703125" customWidth="1"/>
    <col min="9752" max="9752" width="5.7109375" customWidth="1"/>
    <col min="9990" max="9991" width="10.7109375" customWidth="1"/>
    <col min="9992" max="9992" width="9.5703125" customWidth="1"/>
    <col min="9993" max="9993" width="7" customWidth="1"/>
    <col min="9994" max="9994" width="7.5703125" customWidth="1"/>
    <col min="9995" max="9995" width="5.7109375" customWidth="1"/>
    <col min="9996" max="9996" width="5.85546875" customWidth="1"/>
    <col min="9997" max="9997" width="7" customWidth="1"/>
    <col min="9998" max="9998" width="5.85546875" customWidth="1"/>
    <col min="9999" max="9999" width="6" customWidth="1"/>
    <col min="10000" max="10000" width="6.5703125" customWidth="1"/>
    <col min="10001" max="10001" width="5.7109375" customWidth="1"/>
    <col min="10002" max="10002" width="6.42578125" customWidth="1"/>
    <col min="10003" max="10003" width="5.140625" customWidth="1"/>
    <col min="10004" max="10004" width="5.42578125" customWidth="1"/>
    <col min="10005" max="10005" width="6" customWidth="1"/>
    <col min="10006" max="10007" width="5.5703125" customWidth="1"/>
    <col min="10008" max="10008" width="5.7109375" customWidth="1"/>
    <col min="10246" max="10247" width="10.7109375" customWidth="1"/>
    <col min="10248" max="10248" width="9.5703125" customWidth="1"/>
    <col min="10249" max="10249" width="7" customWidth="1"/>
    <col min="10250" max="10250" width="7.5703125" customWidth="1"/>
    <col min="10251" max="10251" width="5.7109375" customWidth="1"/>
    <col min="10252" max="10252" width="5.85546875" customWidth="1"/>
    <col min="10253" max="10253" width="7" customWidth="1"/>
    <col min="10254" max="10254" width="5.85546875" customWidth="1"/>
    <col min="10255" max="10255" width="6" customWidth="1"/>
    <col min="10256" max="10256" width="6.5703125" customWidth="1"/>
    <col min="10257" max="10257" width="5.7109375" customWidth="1"/>
    <col min="10258" max="10258" width="6.42578125" customWidth="1"/>
    <col min="10259" max="10259" width="5.140625" customWidth="1"/>
    <col min="10260" max="10260" width="5.42578125" customWidth="1"/>
    <col min="10261" max="10261" width="6" customWidth="1"/>
    <col min="10262" max="10263" width="5.5703125" customWidth="1"/>
    <col min="10264" max="10264" width="5.7109375" customWidth="1"/>
    <col min="10502" max="10503" width="10.7109375" customWidth="1"/>
    <col min="10504" max="10504" width="9.5703125" customWidth="1"/>
    <col min="10505" max="10505" width="7" customWidth="1"/>
    <col min="10506" max="10506" width="7.5703125" customWidth="1"/>
    <col min="10507" max="10507" width="5.7109375" customWidth="1"/>
    <col min="10508" max="10508" width="5.85546875" customWidth="1"/>
    <col min="10509" max="10509" width="7" customWidth="1"/>
    <col min="10510" max="10510" width="5.85546875" customWidth="1"/>
    <col min="10511" max="10511" width="6" customWidth="1"/>
    <col min="10512" max="10512" width="6.5703125" customWidth="1"/>
    <col min="10513" max="10513" width="5.7109375" customWidth="1"/>
    <col min="10514" max="10514" width="6.42578125" customWidth="1"/>
    <col min="10515" max="10515" width="5.140625" customWidth="1"/>
    <col min="10516" max="10516" width="5.42578125" customWidth="1"/>
    <col min="10517" max="10517" width="6" customWidth="1"/>
    <col min="10518" max="10519" width="5.5703125" customWidth="1"/>
    <col min="10520" max="10520" width="5.7109375" customWidth="1"/>
    <col min="10758" max="10759" width="10.7109375" customWidth="1"/>
    <col min="10760" max="10760" width="9.5703125" customWidth="1"/>
    <col min="10761" max="10761" width="7" customWidth="1"/>
    <col min="10762" max="10762" width="7.5703125" customWidth="1"/>
    <col min="10763" max="10763" width="5.7109375" customWidth="1"/>
    <col min="10764" max="10764" width="5.85546875" customWidth="1"/>
    <col min="10765" max="10765" width="7" customWidth="1"/>
    <col min="10766" max="10766" width="5.85546875" customWidth="1"/>
    <col min="10767" max="10767" width="6" customWidth="1"/>
    <col min="10768" max="10768" width="6.5703125" customWidth="1"/>
    <col min="10769" max="10769" width="5.7109375" customWidth="1"/>
    <col min="10770" max="10770" width="6.42578125" customWidth="1"/>
    <col min="10771" max="10771" width="5.140625" customWidth="1"/>
    <col min="10772" max="10772" width="5.42578125" customWidth="1"/>
    <col min="10773" max="10773" width="6" customWidth="1"/>
    <col min="10774" max="10775" width="5.5703125" customWidth="1"/>
    <col min="10776" max="10776" width="5.7109375" customWidth="1"/>
    <col min="11014" max="11015" width="10.7109375" customWidth="1"/>
    <col min="11016" max="11016" width="9.5703125" customWidth="1"/>
    <col min="11017" max="11017" width="7" customWidth="1"/>
    <col min="11018" max="11018" width="7.5703125" customWidth="1"/>
    <col min="11019" max="11019" width="5.7109375" customWidth="1"/>
    <col min="11020" max="11020" width="5.85546875" customWidth="1"/>
    <col min="11021" max="11021" width="7" customWidth="1"/>
    <col min="11022" max="11022" width="5.85546875" customWidth="1"/>
    <col min="11023" max="11023" width="6" customWidth="1"/>
    <col min="11024" max="11024" width="6.5703125" customWidth="1"/>
    <col min="11025" max="11025" width="5.7109375" customWidth="1"/>
    <col min="11026" max="11026" width="6.42578125" customWidth="1"/>
    <col min="11027" max="11027" width="5.140625" customWidth="1"/>
    <col min="11028" max="11028" width="5.42578125" customWidth="1"/>
    <col min="11029" max="11029" width="6" customWidth="1"/>
    <col min="11030" max="11031" width="5.5703125" customWidth="1"/>
    <col min="11032" max="11032" width="5.7109375" customWidth="1"/>
    <col min="11270" max="11271" width="10.7109375" customWidth="1"/>
    <col min="11272" max="11272" width="9.5703125" customWidth="1"/>
    <col min="11273" max="11273" width="7" customWidth="1"/>
    <col min="11274" max="11274" width="7.5703125" customWidth="1"/>
    <col min="11275" max="11275" width="5.7109375" customWidth="1"/>
    <col min="11276" max="11276" width="5.85546875" customWidth="1"/>
    <col min="11277" max="11277" width="7" customWidth="1"/>
    <col min="11278" max="11278" width="5.85546875" customWidth="1"/>
    <col min="11279" max="11279" width="6" customWidth="1"/>
    <col min="11280" max="11280" width="6.5703125" customWidth="1"/>
    <col min="11281" max="11281" width="5.7109375" customWidth="1"/>
    <col min="11282" max="11282" width="6.42578125" customWidth="1"/>
    <col min="11283" max="11283" width="5.140625" customWidth="1"/>
    <col min="11284" max="11284" width="5.42578125" customWidth="1"/>
    <col min="11285" max="11285" width="6" customWidth="1"/>
    <col min="11286" max="11287" width="5.5703125" customWidth="1"/>
    <col min="11288" max="11288" width="5.7109375" customWidth="1"/>
    <col min="11526" max="11527" width="10.7109375" customWidth="1"/>
    <col min="11528" max="11528" width="9.5703125" customWidth="1"/>
    <col min="11529" max="11529" width="7" customWidth="1"/>
    <col min="11530" max="11530" width="7.5703125" customWidth="1"/>
    <col min="11531" max="11531" width="5.7109375" customWidth="1"/>
    <col min="11532" max="11532" width="5.85546875" customWidth="1"/>
    <col min="11533" max="11533" width="7" customWidth="1"/>
    <col min="11534" max="11534" width="5.85546875" customWidth="1"/>
    <col min="11535" max="11535" width="6" customWidth="1"/>
    <col min="11536" max="11536" width="6.5703125" customWidth="1"/>
    <col min="11537" max="11537" width="5.7109375" customWidth="1"/>
    <col min="11538" max="11538" width="6.42578125" customWidth="1"/>
    <col min="11539" max="11539" width="5.140625" customWidth="1"/>
    <col min="11540" max="11540" width="5.42578125" customWidth="1"/>
    <col min="11541" max="11541" width="6" customWidth="1"/>
    <col min="11542" max="11543" width="5.5703125" customWidth="1"/>
    <col min="11544" max="11544" width="5.7109375" customWidth="1"/>
    <col min="11782" max="11783" width="10.7109375" customWidth="1"/>
    <col min="11784" max="11784" width="9.5703125" customWidth="1"/>
    <col min="11785" max="11785" width="7" customWidth="1"/>
    <col min="11786" max="11786" width="7.5703125" customWidth="1"/>
    <col min="11787" max="11787" width="5.7109375" customWidth="1"/>
    <col min="11788" max="11788" width="5.85546875" customWidth="1"/>
    <col min="11789" max="11789" width="7" customWidth="1"/>
    <col min="11790" max="11790" width="5.85546875" customWidth="1"/>
    <col min="11791" max="11791" width="6" customWidth="1"/>
    <col min="11792" max="11792" width="6.5703125" customWidth="1"/>
    <col min="11793" max="11793" width="5.7109375" customWidth="1"/>
    <col min="11794" max="11794" width="6.42578125" customWidth="1"/>
    <col min="11795" max="11795" width="5.140625" customWidth="1"/>
    <col min="11796" max="11796" width="5.42578125" customWidth="1"/>
    <col min="11797" max="11797" width="6" customWidth="1"/>
    <col min="11798" max="11799" width="5.5703125" customWidth="1"/>
    <col min="11800" max="11800" width="5.7109375" customWidth="1"/>
    <col min="12038" max="12039" width="10.7109375" customWidth="1"/>
    <col min="12040" max="12040" width="9.5703125" customWidth="1"/>
    <col min="12041" max="12041" width="7" customWidth="1"/>
    <col min="12042" max="12042" width="7.5703125" customWidth="1"/>
    <col min="12043" max="12043" width="5.7109375" customWidth="1"/>
    <col min="12044" max="12044" width="5.85546875" customWidth="1"/>
    <col min="12045" max="12045" width="7" customWidth="1"/>
    <col min="12046" max="12046" width="5.85546875" customWidth="1"/>
    <col min="12047" max="12047" width="6" customWidth="1"/>
    <col min="12048" max="12048" width="6.5703125" customWidth="1"/>
    <col min="12049" max="12049" width="5.7109375" customWidth="1"/>
    <col min="12050" max="12050" width="6.42578125" customWidth="1"/>
    <col min="12051" max="12051" width="5.140625" customWidth="1"/>
    <col min="12052" max="12052" width="5.42578125" customWidth="1"/>
    <col min="12053" max="12053" width="6" customWidth="1"/>
    <col min="12054" max="12055" width="5.5703125" customWidth="1"/>
    <col min="12056" max="12056" width="5.7109375" customWidth="1"/>
    <col min="12294" max="12295" width="10.7109375" customWidth="1"/>
    <col min="12296" max="12296" width="9.5703125" customWidth="1"/>
    <col min="12297" max="12297" width="7" customWidth="1"/>
    <col min="12298" max="12298" width="7.5703125" customWidth="1"/>
    <col min="12299" max="12299" width="5.7109375" customWidth="1"/>
    <col min="12300" max="12300" width="5.85546875" customWidth="1"/>
    <col min="12301" max="12301" width="7" customWidth="1"/>
    <col min="12302" max="12302" width="5.85546875" customWidth="1"/>
    <col min="12303" max="12303" width="6" customWidth="1"/>
    <col min="12304" max="12304" width="6.5703125" customWidth="1"/>
    <col min="12305" max="12305" width="5.7109375" customWidth="1"/>
    <col min="12306" max="12306" width="6.42578125" customWidth="1"/>
    <col min="12307" max="12307" width="5.140625" customWidth="1"/>
    <col min="12308" max="12308" width="5.42578125" customWidth="1"/>
    <col min="12309" max="12309" width="6" customWidth="1"/>
    <col min="12310" max="12311" width="5.5703125" customWidth="1"/>
    <col min="12312" max="12312" width="5.7109375" customWidth="1"/>
    <col min="12550" max="12551" width="10.7109375" customWidth="1"/>
    <col min="12552" max="12552" width="9.5703125" customWidth="1"/>
    <col min="12553" max="12553" width="7" customWidth="1"/>
    <col min="12554" max="12554" width="7.5703125" customWidth="1"/>
    <col min="12555" max="12555" width="5.7109375" customWidth="1"/>
    <col min="12556" max="12556" width="5.85546875" customWidth="1"/>
    <col min="12557" max="12557" width="7" customWidth="1"/>
    <col min="12558" max="12558" width="5.85546875" customWidth="1"/>
    <col min="12559" max="12559" width="6" customWidth="1"/>
    <col min="12560" max="12560" width="6.5703125" customWidth="1"/>
    <col min="12561" max="12561" width="5.7109375" customWidth="1"/>
    <col min="12562" max="12562" width="6.42578125" customWidth="1"/>
    <col min="12563" max="12563" width="5.140625" customWidth="1"/>
    <col min="12564" max="12564" width="5.42578125" customWidth="1"/>
    <col min="12565" max="12565" width="6" customWidth="1"/>
    <col min="12566" max="12567" width="5.5703125" customWidth="1"/>
    <col min="12568" max="12568" width="5.7109375" customWidth="1"/>
    <col min="12806" max="12807" width="10.7109375" customWidth="1"/>
    <col min="12808" max="12808" width="9.5703125" customWidth="1"/>
    <col min="12809" max="12809" width="7" customWidth="1"/>
    <col min="12810" max="12810" width="7.5703125" customWidth="1"/>
    <col min="12811" max="12811" width="5.7109375" customWidth="1"/>
    <col min="12812" max="12812" width="5.85546875" customWidth="1"/>
    <col min="12813" max="12813" width="7" customWidth="1"/>
    <col min="12814" max="12814" width="5.85546875" customWidth="1"/>
    <col min="12815" max="12815" width="6" customWidth="1"/>
    <col min="12816" max="12816" width="6.5703125" customWidth="1"/>
    <col min="12817" max="12817" width="5.7109375" customWidth="1"/>
    <col min="12818" max="12818" width="6.42578125" customWidth="1"/>
    <col min="12819" max="12819" width="5.140625" customWidth="1"/>
    <col min="12820" max="12820" width="5.42578125" customWidth="1"/>
    <col min="12821" max="12821" width="6" customWidth="1"/>
    <col min="12822" max="12823" width="5.5703125" customWidth="1"/>
    <col min="12824" max="12824" width="5.7109375" customWidth="1"/>
    <col min="13062" max="13063" width="10.7109375" customWidth="1"/>
    <col min="13064" max="13064" width="9.5703125" customWidth="1"/>
    <col min="13065" max="13065" width="7" customWidth="1"/>
    <col min="13066" max="13066" width="7.5703125" customWidth="1"/>
    <col min="13067" max="13067" width="5.7109375" customWidth="1"/>
    <col min="13068" max="13068" width="5.85546875" customWidth="1"/>
    <col min="13069" max="13069" width="7" customWidth="1"/>
    <col min="13070" max="13070" width="5.85546875" customWidth="1"/>
    <col min="13071" max="13071" width="6" customWidth="1"/>
    <col min="13072" max="13072" width="6.5703125" customWidth="1"/>
    <col min="13073" max="13073" width="5.7109375" customWidth="1"/>
    <col min="13074" max="13074" width="6.42578125" customWidth="1"/>
    <col min="13075" max="13075" width="5.140625" customWidth="1"/>
    <col min="13076" max="13076" width="5.42578125" customWidth="1"/>
    <col min="13077" max="13077" width="6" customWidth="1"/>
    <col min="13078" max="13079" width="5.5703125" customWidth="1"/>
    <col min="13080" max="13080" width="5.7109375" customWidth="1"/>
    <col min="13318" max="13319" width="10.7109375" customWidth="1"/>
    <col min="13320" max="13320" width="9.5703125" customWidth="1"/>
    <col min="13321" max="13321" width="7" customWidth="1"/>
    <col min="13322" max="13322" width="7.5703125" customWidth="1"/>
    <col min="13323" max="13323" width="5.7109375" customWidth="1"/>
    <col min="13324" max="13324" width="5.85546875" customWidth="1"/>
    <col min="13325" max="13325" width="7" customWidth="1"/>
    <col min="13326" max="13326" width="5.85546875" customWidth="1"/>
    <col min="13327" max="13327" width="6" customWidth="1"/>
    <col min="13328" max="13328" width="6.5703125" customWidth="1"/>
    <col min="13329" max="13329" width="5.7109375" customWidth="1"/>
    <col min="13330" max="13330" width="6.42578125" customWidth="1"/>
    <col min="13331" max="13331" width="5.140625" customWidth="1"/>
    <col min="13332" max="13332" width="5.42578125" customWidth="1"/>
    <col min="13333" max="13333" width="6" customWidth="1"/>
    <col min="13334" max="13335" width="5.5703125" customWidth="1"/>
    <col min="13336" max="13336" width="5.7109375" customWidth="1"/>
    <col min="13574" max="13575" width="10.7109375" customWidth="1"/>
    <col min="13576" max="13576" width="9.5703125" customWidth="1"/>
    <col min="13577" max="13577" width="7" customWidth="1"/>
    <col min="13578" max="13578" width="7.5703125" customWidth="1"/>
    <col min="13579" max="13579" width="5.7109375" customWidth="1"/>
    <col min="13580" max="13580" width="5.85546875" customWidth="1"/>
    <col min="13581" max="13581" width="7" customWidth="1"/>
    <col min="13582" max="13582" width="5.85546875" customWidth="1"/>
    <col min="13583" max="13583" width="6" customWidth="1"/>
    <col min="13584" max="13584" width="6.5703125" customWidth="1"/>
    <col min="13585" max="13585" width="5.7109375" customWidth="1"/>
    <col min="13586" max="13586" width="6.42578125" customWidth="1"/>
    <col min="13587" max="13587" width="5.140625" customWidth="1"/>
    <col min="13588" max="13588" width="5.42578125" customWidth="1"/>
    <col min="13589" max="13589" width="6" customWidth="1"/>
    <col min="13590" max="13591" width="5.5703125" customWidth="1"/>
    <col min="13592" max="13592" width="5.7109375" customWidth="1"/>
    <col min="13830" max="13831" width="10.7109375" customWidth="1"/>
    <col min="13832" max="13832" width="9.5703125" customWidth="1"/>
    <col min="13833" max="13833" width="7" customWidth="1"/>
    <col min="13834" max="13834" width="7.5703125" customWidth="1"/>
    <col min="13835" max="13835" width="5.7109375" customWidth="1"/>
    <col min="13836" max="13836" width="5.85546875" customWidth="1"/>
    <col min="13837" max="13837" width="7" customWidth="1"/>
    <col min="13838" max="13838" width="5.85546875" customWidth="1"/>
    <col min="13839" max="13839" width="6" customWidth="1"/>
    <col min="13840" max="13840" width="6.5703125" customWidth="1"/>
    <col min="13841" max="13841" width="5.7109375" customWidth="1"/>
    <col min="13842" max="13842" width="6.42578125" customWidth="1"/>
    <col min="13843" max="13843" width="5.140625" customWidth="1"/>
    <col min="13844" max="13844" width="5.42578125" customWidth="1"/>
    <col min="13845" max="13845" width="6" customWidth="1"/>
    <col min="13846" max="13847" width="5.5703125" customWidth="1"/>
    <col min="13848" max="13848" width="5.7109375" customWidth="1"/>
    <col min="14086" max="14087" width="10.7109375" customWidth="1"/>
    <col min="14088" max="14088" width="9.5703125" customWidth="1"/>
    <col min="14089" max="14089" width="7" customWidth="1"/>
    <col min="14090" max="14090" width="7.5703125" customWidth="1"/>
    <col min="14091" max="14091" width="5.7109375" customWidth="1"/>
    <col min="14092" max="14092" width="5.85546875" customWidth="1"/>
    <col min="14093" max="14093" width="7" customWidth="1"/>
    <col min="14094" max="14094" width="5.85546875" customWidth="1"/>
    <col min="14095" max="14095" width="6" customWidth="1"/>
    <col min="14096" max="14096" width="6.5703125" customWidth="1"/>
    <col min="14097" max="14097" width="5.7109375" customWidth="1"/>
    <col min="14098" max="14098" width="6.42578125" customWidth="1"/>
    <col min="14099" max="14099" width="5.140625" customWidth="1"/>
    <col min="14100" max="14100" width="5.42578125" customWidth="1"/>
    <col min="14101" max="14101" width="6" customWidth="1"/>
    <col min="14102" max="14103" width="5.5703125" customWidth="1"/>
    <col min="14104" max="14104" width="5.7109375" customWidth="1"/>
    <col min="14342" max="14343" width="10.7109375" customWidth="1"/>
    <col min="14344" max="14344" width="9.5703125" customWidth="1"/>
    <col min="14345" max="14345" width="7" customWidth="1"/>
    <col min="14346" max="14346" width="7.5703125" customWidth="1"/>
    <col min="14347" max="14347" width="5.7109375" customWidth="1"/>
    <col min="14348" max="14348" width="5.85546875" customWidth="1"/>
    <col min="14349" max="14349" width="7" customWidth="1"/>
    <col min="14350" max="14350" width="5.85546875" customWidth="1"/>
    <col min="14351" max="14351" width="6" customWidth="1"/>
    <col min="14352" max="14352" width="6.5703125" customWidth="1"/>
    <col min="14353" max="14353" width="5.7109375" customWidth="1"/>
    <col min="14354" max="14354" width="6.42578125" customWidth="1"/>
    <col min="14355" max="14355" width="5.140625" customWidth="1"/>
    <col min="14356" max="14356" width="5.42578125" customWidth="1"/>
    <col min="14357" max="14357" width="6" customWidth="1"/>
    <col min="14358" max="14359" width="5.5703125" customWidth="1"/>
    <col min="14360" max="14360" width="5.7109375" customWidth="1"/>
    <col min="14598" max="14599" width="10.7109375" customWidth="1"/>
    <col min="14600" max="14600" width="9.5703125" customWidth="1"/>
    <col min="14601" max="14601" width="7" customWidth="1"/>
    <col min="14602" max="14602" width="7.5703125" customWidth="1"/>
    <col min="14603" max="14603" width="5.7109375" customWidth="1"/>
    <col min="14604" max="14604" width="5.85546875" customWidth="1"/>
    <col min="14605" max="14605" width="7" customWidth="1"/>
    <col min="14606" max="14606" width="5.85546875" customWidth="1"/>
    <col min="14607" max="14607" width="6" customWidth="1"/>
    <col min="14608" max="14608" width="6.5703125" customWidth="1"/>
    <col min="14609" max="14609" width="5.7109375" customWidth="1"/>
    <col min="14610" max="14610" width="6.42578125" customWidth="1"/>
    <col min="14611" max="14611" width="5.140625" customWidth="1"/>
    <col min="14612" max="14612" width="5.42578125" customWidth="1"/>
    <col min="14613" max="14613" width="6" customWidth="1"/>
    <col min="14614" max="14615" width="5.5703125" customWidth="1"/>
    <col min="14616" max="14616" width="5.7109375" customWidth="1"/>
    <col min="14854" max="14855" width="10.7109375" customWidth="1"/>
    <col min="14856" max="14856" width="9.5703125" customWidth="1"/>
    <col min="14857" max="14857" width="7" customWidth="1"/>
    <col min="14858" max="14858" width="7.5703125" customWidth="1"/>
    <col min="14859" max="14859" width="5.7109375" customWidth="1"/>
    <col min="14860" max="14860" width="5.85546875" customWidth="1"/>
    <col min="14861" max="14861" width="7" customWidth="1"/>
    <col min="14862" max="14862" width="5.85546875" customWidth="1"/>
    <col min="14863" max="14863" width="6" customWidth="1"/>
    <col min="14864" max="14864" width="6.5703125" customWidth="1"/>
    <col min="14865" max="14865" width="5.7109375" customWidth="1"/>
    <col min="14866" max="14866" width="6.42578125" customWidth="1"/>
    <col min="14867" max="14867" width="5.140625" customWidth="1"/>
    <col min="14868" max="14868" width="5.42578125" customWidth="1"/>
    <col min="14869" max="14869" width="6" customWidth="1"/>
    <col min="14870" max="14871" width="5.5703125" customWidth="1"/>
    <col min="14872" max="14872" width="5.7109375" customWidth="1"/>
    <col min="15110" max="15111" width="10.7109375" customWidth="1"/>
    <col min="15112" max="15112" width="9.5703125" customWidth="1"/>
    <col min="15113" max="15113" width="7" customWidth="1"/>
    <col min="15114" max="15114" width="7.5703125" customWidth="1"/>
    <col min="15115" max="15115" width="5.7109375" customWidth="1"/>
    <col min="15116" max="15116" width="5.85546875" customWidth="1"/>
    <col min="15117" max="15117" width="7" customWidth="1"/>
    <col min="15118" max="15118" width="5.85546875" customWidth="1"/>
    <col min="15119" max="15119" width="6" customWidth="1"/>
    <col min="15120" max="15120" width="6.5703125" customWidth="1"/>
    <col min="15121" max="15121" width="5.7109375" customWidth="1"/>
    <col min="15122" max="15122" width="6.42578125" customWidth="1"/>
    <col min="15123" max="15123" width="5.140625" customWidth="1"/>
    <col min="15124" max="15124" width="5.42578125" customWidth="1"/>
    <col min="15125" max="15125" width="6" customWidth="1"/>
    <col min="15126" max="15127" width="5.5703125" customWidth="1"/>
    <col min="15128" max="15128" width="5.7109375" customWidth="1"/>
    <col min="15366" max="15367" width="10.7109375" customWidth="1"/>
    <col min="15368" max="15368" width="9.5703125" customWidth="1"/>
    <col min="15369" max="15369" width="7" customWidth="1"/>
    <col min="15370" max="15370" width="7.5703125" customWidth="1"/>
    <col min="15371" max="15371" width="5.7109375" customWidth="1"/>
    <col min="15372" max="15372" width="5.85546875" customWidth="1"/>
    <col min="15373" max="15373" width="7" customWidth="1"/>
    <col min="15374" max="15374" width="5.85546875" customWidth="1"/>
    <col min="15375" max="15375" width="6" customWidth="1"/>
    <col min="15376" max="15376" width="6.5703125" customWidth="1"/>
    <col min="15377" max="15377" width="5.7109375" customWidth="1"/>
    <col min="15378" max="15378" width="6.42578125" customWidth="1"/>
    <col min="15379" max="15379" width="5.140625" customWidth="1"/>
    <col min="15380" max="15380" width="5.42578125" customWidth="1"/>
    <col min="15381" max="15381" width="6" customWidth="1"/>
    <col min="15382" max="15383" width="5.5703125" customWidth="1"/>
    <col min="15384" max="15384" width="5.7109375" customWidth="1"/>
    <col min="15622" max="15623" width="10.7109375" customWidth="1"/>
    <col min="15624" max="15624" width="9.5703125" customWidth="1"/>
    <col min="15625" max="15625" width="7" customWidth="1"/>
    <col min="15626" max="15626" width="7.5703125" customWidth="1"/>
    <col min="15627" max="15627" width="5.7109375" customWidth="1"/>
    <col min="15628" max="15628" width="5.85546875" customWidth="1"/>
    <col min="15629" max="15629" width="7" customWidth="1"/>
    <col min="15630" max="15630" width="5.85546875" customWidth="1"/>
    <col min="15631" max="15631" width="6" customWidth="1"/>
    <col min="15632" max="15632" width="6.5703125" customWidth="1"/>
    <col min="15633" max="15633" width="5.7109375" customWidth="1"/>
    <col min="15634" max="15634" width="6.42578125" customWidth="1"/>
    <col min="15635" max="15635" width="5.140625" customWidth="1"/>
    <col min="15636" max="15636" width="5.42578125" customWidth="1"/>
    <col min="15637" max="15637" width="6" customWidth="1"/>
    <col min="15638" max="15639" width="5.5703125" customWidth="1"/>
    <col min="15640" max="15640" width="5.7109375" customWidth="1"/>
    <col min="15878" max="15879" width="10.7109375" customWidth="1"/>
    <col min="15880" max="15880" width="9.5703125" customWidth="1"/>
    <col min="15881" max="15881" width="7" customWidth="1"/>
    <col min="15882" max="15882" width="7.5703125" customWidth="1"/>
    <col min="15883" max="15883" width="5.7109375" customWidth="1"/>
    <col min="15884" max="15884" width="5.85546875" customWidth="1"/>
    <col min="15885" max="15885" width="7" customWidth="1"/>
    <col min="15886" max="15886" width="5.85546875" customWidth="1"/>
    <col min="15887" max="15887" width="6" customWidth="1"/>
    <col min="15888" max="15888" width="6.5703125" customWidth="1"/>
    <col min="15889" max="15889" width="5.7109375" customWidth="1"/>
    <col min="15890" max="15890" width="6.42578125" customWidth="1"/>
    <col min="15891" max="15891" width="5.140625" customWidth="1"/>
    <col min="15892" max="15892" width="5.42578125" customWidth="1"/>
    <col min="15893" max="15893" width="6" customWidth="1"/>
    <col min="15894" max="15895" width="5.5703125" customWidth="1"/>
    <col min="15896" max="15896" width="5.7109375" customWidth="1"/>
    <col min="16134" max="16135" width="10.7109375" customWidth="1"/>
    <col min="16136" max="16136" width="9.5703125" customWidth="1"/>
    <col min="16137" max="16137" width="7" customWidth="1"/>
    <col min="16138" max="16138" width="7.5703125" customWidth="1"/>
    <col min="16139" max="16139" width="5.7109375" customWidth="1"/>
    <col min="16140" max="16140" width="5.85546875" customWidth="1"/>
    <col min="16141" max="16141" width="7" customWidth="1"/>
    <col min="16142" max="16142" width="5.85546875" customWidth="1"/>
    <col min="16143" max="16143" width="6" customWidth="1"/>
    <col min="16144" max="16144" width="6.5703125" customWidth="1"/>
    <col min="16145" max="16145" width="5.7109375" customWidth="1"/>
    <col min="16146" max="16146" width="6.42578125" customWidth="1"/>
    <col min="16147" max="16147" width="5.140625" customWidth="1"/>
    <col min="16148" max="16148" width="5.42578125" customWidth="1"/>
    <col min="16149" max="16149" width="6" customWidth="1"/>
    <col min="16150" max="16151" width="5.5703125" customWidth="1"/>
    <col min="16152" max="16152" width="5.7109375" customWidth="1"/>
  </cols>
  <sheetData>
    <row r="1" spans="1:24" x14ac:dyDescent="0.25">
      <c r="A1" s="248" t="s">
        <v>85</v>
      </c>
      <c r="B1" s="249"/>
      <c r="C1" s="254" t="s">
        <v>322</v>
      </c>
      <c r="D1" s="254"/>
      <c r="E1" s="254"/>
      <c r="F1" s="254"/>
      <c r="G1" s="254"/>
      <c r="H1" s="248" t="s">
        <v>86</v>
      </c>
      <c r="I1" s="249"/>
      <c r="J1" s="12"/>
      <c r="K1" s="12"/>
      <c r="L1" s="12"/>
      <c r="M1" s="12"/>
      <c r="N1" s="12"/>
      <c r="O1" s="12"/>
      <c r="T1" s="12"/>
      <c r="U1" s="12"/>
      <c r="V1" s="12"/>
      <c r="W1" s="12"/>
      <c r="X1" s="12"/>
    </row>
    <row r="2" spans="1:24" x14ac:dyDescent="0.25">
      <c r="A2" s="233" t="s">
        <v>87</v>
      </c>
      <c r="B2" s="233"/>
      <c r="C2" s="250" t="s">
        <v>88</v>
      </c>
      <c r="D2" s="250"/>
      <c r="E2" s="250"/>
      <c r="F2" s="250"/>
      <c r="G2" s="250"/>
      <c r="H2" s="99"/>
      <c r="I2" s="99"/>
      <c r="J2" s="12"/>
      <c r="K2" s="12"/>
      <c r="L2" s="12"/>
      <c r="M2" s="12"/>
      <c r="N2" s="12"/>
      <c r="O2" s="12"/>
      <c r="P2" s="2"/>
      <c r="Q2" s="2"/>
      <c r="R2" s="2"/>
      <c r="S2" s="2"/>
      <c r="T2" s="12"/>
      <c r="U2" s="12"/>
      <c r="V2" s="12"/>
      <c r="W2" s="12"/>
      <c r="X2" s="12"/>
    </row>
    <row r="3" spans="1:24" x14ac:dyDescent="0.25">
      <c r="A3" s="251" t="s">
        <v>4</v>
      </c>
      <c r="B3" s="252"/>
      <c r="C3" s="253"/>
      <c r="D3" s="49" t="s">
        <v>5</v>
      </c>
      <c r="E3" s="269" t="s">
        <v>288</v>
      </c>
      <c r="F3" s="272" t="s">
        <v>289</v>
      </c>
      <c r="G3" s="273" t="s">
        <v>290</v>
      </c>
      <c r="H3" s="244" t="s">
        <v>318</v>
      </c>
      <c r="I3" s="244"/>
      <c r="J3" s="244"/>
      <c r="K3" s="185"/>
      <c r="L3" s="185" t="s">
        <v>315</v>
      </c>
      <c r="M3" s="186"/>
      <c r="N3" s="186"/>
      <c r="O3" s="186"/>
      <c r="P3" s="187"/>
      <c r="Q3" s="185" t="s">
        <v>317</v>
      </c>
      <c r="R3" s="186"/>
      <c r="S3" s="186"/>
      <c r="T3" s="186"/>
      <c r="U3" s="186"/>
      <c r="V3" s="186"/>
      <c r="W3" s="186"/>
      <c r="X3" s="187"/>
    </row>
    <row r="4" spans="1:24" ht="15" customHeight="1" x14ac:dyDescent="0.25">
      <c r="A4" s="259" t="s">
        <v>6</v>
      </c>
      <c r="B4" s="260"/>
      <c r="C4" s="261"/>
      <c r="D4" s="51" t="s">
        <v>7</v>
      </c>
      <c r="E4" s="270"/>
      <c r="F4" s="272"/>
      <c r="G4" s="274"/>
      <c r="H4" s="244" t="s">
        <v>8</v>
      </c>
      <c r="I4" s="244" t="s">
        <v>9</v>
      </c>
      <c r="J4" s="244" t="s">
        <v>10</v>
      </c>
      <c r="K4" s="264" t="s">
        <v>11</v>
      </c>
      <c r="L4" s="265" t="s">
        <v>12</v>
      </c>
      <c r="M4" s="209" t="s">
        <v>13</v>
      </c>
      <c r="N4" s="208" t="s">
        <v>324</v>
      </c>
      <c r="O4" s="209" t="s">
        <v>14</v>
      </c>
      <c r="P4" s="257" t="s">
        <v>320</v>
      </c>
      <c r="Q4" s="258" t="s">
        <v>303</v>
      </c>
      <c r="R4" s="258" t="s">
        <v>304</v>
      </c>
      <c r="S4" s="258" t="s">
        <v>305</v>
      </c>
      <c r="T4" s="255" t="s">
        <v>15</v>
      </c>
      <c r="U4" s="185" t="s">
        <v>258</v>
      </c>
      <c r="V4" s="256" t="s">
        <v>16</v>
      </c>
      <c r="W4" s="209" t="s">
        <v>17</v>
      </c>
      <c r="X4" s="209" t="s">
        <v>18</v>
      </c>
    </row>
    <row r="5" spans="1:24" x14ac:dyDescent="0.25">
      <c r="A5" s="245" t="s">
        <v>19</v>
      </c>
      <c r="B5" s="246"/>
      <c r="C5" s="247"/>
      <c r="D5" s="52" t="s">
        <v>287</v>
      </c>
      <c r="E5" s="271"/>
      <c r="F5" s="272"/>
      <c r="G5" s="274"/>
      <c r="H5" s="244"/>
      <c r="I5" s="244"/>
      <c r="J5" s="244"/>
      <c r="K5" s="264"/>
      <c r="L5" s="264"/>
      <c r="M5" s="244"/>
      <c r="N5" s="209"/>
      <c r="O5" s="244"/>
      <c r="P5" s="200"/>
      <c r="Q5" s="202"/>
      <c r="R5" s="202"/>
      <c r="S5" s="202"/>
      <c r="T5" s="185"/>
      <c r="U5" s="185"/>
      <c r="V5" s="187"/>
      <c r="W5" s="244"/>
      <c r="X5" s="244"/>
    </row>
    <row r="6" spans="1:24" x14ac:dyDescent="0.25">
      <c r="A6" s="224"/>
      <c r="B6" s="225"/>
      <c r="C6" s="226"/>
      <c r="D6" s="186" t="s">
        <v>20</v>
      </c>
      <c r="E6" s="186"/>
      <c r="F6" s="186"/>
      <c r="G6" s="186"/>
      <c r="H6" s="53"/>
      <c r="I6" s="53"/>
      <c r="J6" s="53"/>
      <c r="K6" s="54"/>
      <c r="L6" s="19"/>
      <c r="M6" s="19"/>
      <c r="N6" s="19"/>
      <c r="O6" s="19"/>
      <c r="P6" s="22"/>
      <c r="Q6" s="22"/>
      <c r="R6" s="22"/>
      <c r="S6" s="22"/>
      <c r="T6" s="19"/>
      <c r="U6" s="19"/>
      <c r="V6" s="19"/>
      <c r="W6" s="19"/>
      <c r="X6" s="19"/>
    </row>
    <row r="7" spans="1:24" s="67" customFormat="1" ht="11.25" x14ac:dyDescent="0.2">
      <c r="A7" s="176" t="s">
        <v>137</v>
      </c>
      <c r="B7" s="177"/>
      <c r="C7" s="178"/>
      <c r="D7" s="23" t="s">
        <v>138</v>
      </c>
      <c r="E7" s="50">
        <v>200</v>
      </c>
      <c r="F7" s="50"/>
      <c r="G7" s="50"/>
      <c r="H7" s="35">
        <v>2.97</v>
      </c>
      <c r="I7" s="35">
        <v>3.57</v>
      </c>
      <c r="J7" s="35">
        <v>6.14</v>
      </c>
      <c r="K7" s="72">
        <v>71.2</v>
      </c>
      <c r="L7" s="37">
        <v>0.04</v>
      </c>
      <c r="M7" s="37">
        <v>0.66</v>
      </c>
      <c r="N7" s="37">
        <v>26.4</v>
      </c>
      <c r="O7" s="37">
        <v>0.14000000000000001</v>
      </c>
      <c r="P7" s="23">
        <f>SUM(P8:P12)</f>
        <v>0.54</v>
      </c>
      <c r="Q7" s="23">
        <f>SUM(Q8:Q12)</f>
        <v>1.6299999999999999E-2</v>
      </c>
      <c r="R7" s="23">
        <f>SUM(R8:R12)</f>
        <v>2.7000000000000001E-3</v>
      </c>
      <c r="S7" s="23">
        <f>SUM(S8:S12)</f>
        <v>5.6000000000000001E-2</v>
      </c>
      <c r="T7" s="37">
        <v>127.6</v>
      </c>
      <c r="U7" s="37">
        <v>147</v>
      </c>
      <c r="V7" s="37">
        <v>90.94</v>
      </c>
      <c r="W7" s="37">
        <v>14.14</v>
      </c>
      <c r="X7" s="37">
        <v>0.12</v>
      </c>
    </row>
    <row r="8" spans="1:24" s="67" customFormat="1" ht="13.5" customHeight="1" x14ac:dyDescent="0.2">
      <c r="A8" s="182" t="s">
        <v>24</v>
      </c>
      <c r="B8" s="183"/>
      <c r="C8" s="184"/>
      <c r="D8" s="50"/>
      <c r="E8" s="74"/>
      <c r="F8" s="28">
        <v>100</v>
      </c>
      <c r="G8" s="28">
        <v>100</v>
      </c>
      <c r="H8" s="20"/>
      <c r="I8" s="20"/>
      <c r="J8" s="20"/>
      <c r="K8" s="75"/>
      <c r="L8" s="19"/>
      <c r="M8" s="19"/>
      <c r="N8" s="19"/>
      <c r="O8" s="19"/>
      <c r="P8" s="25">
        <v>0.3</v>
      </c>
      <c r="Q8" s="25">
        <v>1.6E-2</v>
      </c>
      <c r="R8" s="25">
        <v>1.4E-3</v>
      </c>
      <c r="S8" s="25">
        <v>0.05</v>
      </c>
      <c r="T8" s="19"/>
      <c r="U8" s="19"/>
      <c r="V8" s="19"/>
      <c r="W8" s="19"/>
      <c r="X8" s="19"/>
    </row>
    <row r="9" spans="1:24" s="67" customFormat="1" ht="13.5" customHeight="1" x14ac:dyDescent="0.2">
      <c r="A9" s="182" t="s">
        <v>77</v>
      </c>
      <c r="B9" s="183"/>
      <c r="C9" s="184"/>
      <c r="D9" s="50"/>
      <c r="E9" s="74"/>
      <c r="F9" s="28">
        <v>12</v>
      </c>
      <c r="G9" s="28">
        <v>12</v>
      </c>
      <c r="H9" s="20"/>
      <c r="I9" s="20"/>
      <c r="J9" s="20"/>
      <c r="K9" s="75"/>
      <c r="L9" s="19"/>
      <c r="M9" s="19"/>
      <c r="N9" s="19"/>
      <c r="O9" s="19"/>
      <c r="Q9" s="25">
        <v>1E-4</v>
      </c>
      <c r="R9" s="25">
        <v>1.2999999999999999E-3</v>
      </c>
      <c r="S9" s="25">
        <v>6.0000000000000001E-3</v>
      </c>
      <c r="T9" s="19"/>
      <c r="U9" s="19"/>
      <c r="V9" s="19"/>
      <c r="W9" s="19"/>
      <c r="X9" s="19"/>
    </row>
    <row r="10" spans="1:24" s="67" customFormat="1" ht="14.25" customHeight="1" x14ac:dyDescent="0.2">
      <c r="A10" s="182" t="s">
        <v>26</v>
      </c>
      <c r="B10" s="183"/>
      <c r="C10" s="184"/>
      <c r="D10" s="50"/>
      <c r="E10" s="74"/>
      <c r="F10" s="28">
        <v>1.6</v>
      </c>
      <c r="G10" s="28">
        <v>1.6</v>
      </c>
      <c r="H10" s="20"/>
      <c r="I10" s="20"/>
      <c r="J10" s="20"/>
      <c r="K10" s="75"/>
      <c r="L10" s="19"/>
      <c r="M10" s="19"/>
      <c r="N10" s="19"/>
      <c r="O10" s="19"/>
      <c r="P10" s="25">
        <v>0.24</v>
      </c>
      <c r="Q10" s="25">
        <v>2.0000000000000001E-4</v>
      </c>
      <c r="R10" s="25"/>
      <c r="S10" s="25"/>
      <c r="T10" s="19"/>
      <c r="U10" s="19"/>
      <c r="V10" s="19"/>
      <c r="W10" s="19"/>
      <c r="X10" s="19"/>
    </row>
    <row r="11" spans="1:24" s="67" customFormat="1" ht="13.5" customHeight="1" x14ac:dyDescent="0.2">
      <c r="A11" s="182" t="s">
        <v>67</v>
      </c>
      <c r="B11" s="171"/>
      <c r="C11" s="172"/>
      <c r="D11" s="50"/>
      <c r="E11" s="74"/>
      <c r="F11" s="28">
        <v>2</v>
      </c>
      <c r="G11" s="28">
        <v>2</v>
      </c>
      <c r="H11" s="20"/>
      <c r="I11" s="20"/>
      <c r="J11" s="20"/>
      <c r="K11" s="75"/>
      <c r="L11" s="19"/>
      <c r="M11" s="19"/>
      <c r="N11" s="19"/>
      <c r="O11" s="19"/>
      <c r="P11" s="25"/>
      <c r="Q11" s="25"/>
      <c r="R11" s="25"/>
      <c r="S11" s="25"/>
      <c r="T11" s="19"/>
      <c r="U11" s="19"/>
      <c r="V11" s="19"/>
      <c r="W11" s="19"/>
      <c r="X11" s="19"/>
    </row>
    <row r="12" spans="1:24" ht="12.75" customHeight="1" x14ac:dyDescent="0.25">
      <c r="A12" s="224" t="s">
        <v>27</v>
      </c>
      <c r="B12" s="225"/>
      <c r="C12" s="226"/>
      <c r="D12" s="26"/>
      <c r="E12" s="26"/>
      <c r="F12" s="26">
        <v>110</v>
      </c>
      <c r="G12" s="26">
        <v>110</v>
      </c>
      <c r="H12" s="26"/>
      <c r="I12" s="26"/>
      <c r="J12" s="26"/>
      <c r="K12" s="26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x14ac:dyDescent="0.25">
      <c r="A13" s="176" t="s">
        <v>161</v>
      </c>
      <c r="B13" s="177"/>
      <c r="C13" s="178"/>
      <c r="D13" s="30" t="s">
        <v>162</v>
      </c>
      <c r="E13" s="31">
        <v>40</v>
      </c>
      <c r="F13" s="31">
        <v>40</v>
      </c>
      <c r="G13" s="31">
        <v>40</v>
      </c>
      <c r="H13" s="32">
        <v>5.08</v>
      </c>
      <c r="I13" s="32">
        <v>4.5999999999999996</v>
      </c>
      <c r="J13" s="32">
        <v>0.28000000000000003</v>
      </c>
      <c r="K13" s="32">
        <v>62.84</v>
      </c>
      <c r="L13" s="32">
        <v>0.03</v>
      </c>
      <c r="M13" s="32">
        <v>0</v>
      </c>
      <c r="N13" s="32">
        <v>100</v>
      </c>
      <c r="O13" s="32">
        <v>0.18</v>
      </c>
      <c r="P13" s="23">
        <v>0.88</v>
      </c>
      <c r="Q13" s="34">
        <v>1.44E-2</v>
      </c>
      <c r="R13" s="34">
        <v>4.4000000000000003E-3</v>
      </c>
      <c r="S13" s="34">
        <v>2.1999999999999999E-2</v>
      </c>
      <c r="T13" s="32">
        <v>22</v>
      </c>
      <c r="U13" s="32">
        <v>56</v>
      </c>
      <c r="V13" s="32">
        <v>76.8</v>
      </c>
      <c r="W13" s="32">
        <v>4.8</v>
      </c>
      <c r="X13" s="32">
        <v>1</v>
      </c>
    </row>
    <row r="14" spans="1:24" x14ac:dyDescent="0.25">
      <c r="A14" s="188" t="s">
        <v>29</v>
      </c>
      <c r="B14" s="189"/>
      <c r="C14" s="190"/>
      <c r="D14" s="30" t="s">
        <v>30</v>
      </c>
      <c r="E14" s="31">
        <v>200</v>
      </c>
      <c r="F14" s="31"/>
      <c r="G14" s="31"/>
      <c r="H14" s="24">
        <v>7.0000000000000007E-2</v>
      </c>
      <c r="I14" s="24">
        <v>0.02</v>
      </c>
      <c r="J14" s="24">
        <v>15</v>
      </c>
      <c r="K14" s="36">
        <v>60</v>
      </c>
      <c r="L14" s="23">
        <v>0</v>
      </c>
      <c r="M14" s="23">
        <v>0.03</v>
      </c>
      <c r="N14" s="23">
        <v>0</v>
      </c>
      <c r="O14" s="23">
        <v>0</v>
      </c>
      <c r="P14" s="23">
        <f>SUM(P15:P16)</f>
        <v>0</v>
      </c>
      <c r="Q14" s="23">
        <f t="shared" ref="Q14:S14" si="0">SUM(Q15:Q16)</f>
        <v>0</v>
      </c>
      <c r="R14" s="23">
        <f t="shared" si="0"/>
        <v>0</v>
      </c>
      <c r="S14" s="23">
        <f t="shared" si="0"/>
        <v>5.0000000000000001E-4</v>
      </c>
      <c r="T14" s="23">
        <v>11.1</v>
      </c>
      <c r="U14" s="23">
        <v>8.6</v>
      </c>
      <c r="V14" s="23">
        <v>2.8</v>
      </c>
      <c r="W14" s="23">
        <v>1.4</v>
      </c>
      <c r="X14" s="23">
        <v>0.28000000000000003</v>
      </c>
    </row>
    <row r="15" spans="1:24" x14ac:dyDescent="0.25">
      <c r="A15" s="239" t="s">
        <v>31</v>
      </c>
      <c r="B15" s="239"/>
      <c r="C15" s="239"/>
      <c r="D15" s="25"/>
      <c r="E15" s="25"/>
      <c r="F15" s="25">
        <v>0.5</v>
      </c>
      <c r="G15" s="25">
        <v>0.5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>
        <v>5.0000000000000001E-4</v>
      </c>
      <c r="T15" s="25"/>
      <c r="U15" s="25"/>
      <c r="V15" s="25"/>
      <c r="W15" s="25"/>
      <c r="X15" s="25"/>
    </row>
    <row r="16" spans="1:24" ht="12.75" customHeight="1" x14ac:dyDescent="0.25">
      <c r="A16" s="218" t="s">
        <v>67</v>
      </c>
      <c r="B16" s="262"/>
      <c r="C16" s="263"/>
      <c r="D16" s="30"/>
      <c r="E16" s="31"/>
      <c r="F16" s="55">
        <v>15</v>
      </c>
      <c r="G16" s="55">
        <v>15</v>
      </c>
      <c r="H16" s="34"/>
      <c r="I16" s="34"/>
      <c r="J16" s="34"/>
      <c r="K16" s="34"/>
      <c r="L16" s="34"/>
      <c r="M16" s="34"/>
      <c r="N16" s="34"/>
      <c r="O16" s="34"/>
      <c r="P16" s="28"/>
      <c r="Q16" s="28"/>
      <c r="R16" s="28"/>
      <c r="S16" s="28"/>
      <c r="T16" s="34"/>
      <c r="U16" s="34"/>
      <c r="V16" s="34"/>
      <c r="W16" s="34"/>
      <c r="X16" s="34"/>
    </row>
    <row r="17" spans="1:24" ht="13.5" customHeight="1" x14ac:dyDescent="0.25">
      <c r="A17" s="218" t="s">
        <v>27</v>
      </c>
      <c r="B17" s="262"/>
      <c r="C17" s="263"/>
      <c r="D17" s="30"/>
      <c r="E17" s="31"/>
      <c r="F17" s="55">
        <v>200</v>
      </c>
      <c r="G17" s="55">
        <v>200</v>
      </c>
      <c r="H17" s="34"/>
      <c r="I17" s="34"/>
      <c r="J17" s="34"/>
      <c r="K17" s="34"/>
      <c r="L17" s="34"/>
      <c r="M17" s="34"/>
      <c r="N17" s="34"/>
      <c r="O17" s="34"/>
      <c r="P17" s="23"/>
      <c r="Q17" s="23"/>
      <c r="R17" s="23"/>
      <c r="S17" s="23"/>
      <c r="T17" s="34"/>
      <c r="U17" s="34"/>
      <c r="V17" s="34"/>
      <c r="W17" s="34"/>
      <c r="X17" s="34"/>
    </row>
    <row r="18" spans="1:24" ht="12.75" customHeight="1" x14ac:dyDescent="0.25">
      <c r="A18" s="234" t="s">
        <v>93</v>
      </c>
      <c r="B18" s="235"/>
      <c r="C18" s="236"/>
      <c r="D18" s="24" t="s">
        <v>94</v>
      </c>
      <c r="E18" s="24">
        <v>14</v>
      </c>
      <c r="F18" s="24">
        <v>15</v>
      </c>
      <c r="G18" s="24">
        <v>14</v>
      </c>
      <c r="H18" s="24">
        <v>3.25</v>
      </c>
      <c r="I18" s="24">
        <v>4.13</v>
      </c>
      <c r="J18" s="24">
        <v>0</v>
      </c>
      <c r="K18" s="24">
        <v>50.42</v>
      </c>
      <c r="L18" s="24">
        <v>4.0000000000000001E-3</v>
      </c>
      <c r="M18" s="24">
        <v>9.8000000000000004E-2</v>
      </c>
      <c r="N18" s="24">
        <v>36.409999999999997</v>
      </c>
      <c r="O18" s="24">
        <v>4.2000000000000003E-2</v>
      </c>
      <c r="P18" s="24">
        <v>0.13400000000000001</v>
      </c>
      <c r="Q18" s="24">
        <v>1.5E-3</v>
      </c>
      <c r="R18" s="24">
        <v>1.6999999999999999E-3</v>
      </c>
      <c r="S18" s="24">
        <v>0</v>
      </c>
      <c r="T18" s="24">
        <v>123.25</v>
      </c>
      <c r="U18" s="24">
        <v>12.32</v>
      </c>
      <c r="V18" s="24">
        <v>70</v>
      </c>
      <c r="W18" s="24">
        <v>4.9000000000000004</v>
      </c>
      <c r="X18" s="24">
        <v>0.14000000000000001</v>
      </c>
    </row>
    <row r="19" spans="1:24" ht="13.5" customHeight="1" x14ac:dyDescent="0.25">
      <c r="A19" s="234" t="s">
        <v>213</v>
      </c>
      <c r="B19" s="235"/>
      <c r="C19" s="236"/>
      <c r="D19" s="24" t="s">
        <v>33</v>
      </c>
      <c r="E19" s="24">
        <v>5</v>
      </c>
      <c r="F19" s="35"/>
      <c r="G19" s="35"/>
      <c r="H19" s="24">
        <v>0.04</v>
      </c>
      <c r="I19" s="24">
        <v>3.62</v>
      </c>
      <c r="J19" s="24">
        <v>6.5000000000000002E-2</v>
      </c>
      <c r="K19" s="36">
        <v>33</v>
      </c>
      <c r="L19" s="23">
        <v>0</v>
      </c>
      <c r="M19" s="23">
        <v>0</v>
      </c>
      <c r="N19" s="23">
        <v>20</v>
      </c>
      <c r="O19" s="23">
        <v>5.0000000000000001E-3</v>
      </c>
      <c r="P19" s="24">
        <v>7.4999999999999997E-2</v>
      </c>
      <c r="Q19" s="24">
        <v>5.0000000000000001E-4</v>
      </c>
      <c r="R19" s="24">
        <v>0</v>
      </c>
      <c r="S19" s="24">
        <v>0</v>
      </c>
      <c r="T19" s="23">
        <v>1.2</v>
      </c>
      <c r="U19" s="23">
        <v>1.5</v>
      </c>
      <c r="V19" s="23">
        <v>1.5</v>
      </c>
      <c r="W19" s="23">
        <v>0</v>
      </c>
      <c r="X19" s="23">
        <v>0.01</v>
      </c>
    </row>
    <row r="20" spans="1:24" ht="13.5" customHeight="1" x14ac:dyDescent="0.25">
      <c r="A20" s="176" t="s">
        <v>32</v>
      </c>
      <c r="B20" s="177"/>
      <c r="C20" s="178"/>
      <c r="D20" s="25"/>
      <c r="E20" s="23">
        <v>35</v>
      </c>
      <c r="F20" s="23">
        <v>35</v>
      </c>
      <c r="G20" s="23"/>
      <c r="H20" s="37">
        <v>2.76</v>
      </c>
      <c r="I20" s="37">
        <v>0.35</v>
      </c>
      <c r="J20" s="37">
        <v>16.899999999999999</v>
      </c>
      <c r="K20" s="38">
        <v>82.25</v>
      </c>
      <c r="L20" s="23">
        <v>5.6000000000000001E-2</v>
      </c>
      <c r="M20" s="23">
        <v>0</v>
      </c>
      <c r="N20" s="23">
        <v>0</v>
      </c>
      <c r="O20" s="23">
        <v>2.1000000000000001E-2</v>
      </c>
      <c r="P20" s="24"/>
      <c r="Q20" s="24">
        <v>3.2000000000000002E-3</v>
      </c>
      <c r="R20" s="24">
        <v>7.7000000000000002E-3</v>
      </c>
      <c r="S20" s="24">
        <v>0.01</v>
      </c>
      <c r="T20" s="23">
        <v>8.0500000000000007</v>
      </c>
      <c r="U20" s="23">
        <v>46.55</v>
      </c>
      <c r="V20" s="23">
        <v>30.45</v>
      </c>
      <c r="W20" s="23">
        <v>11.55</v>
      </c>
      <c r="X20" s="23">
        <v>0.7</v>
      </c>
    </row>
    <row r="21" spans="1:24" ht="13.5" customHeight="1" x14ac:dyDescent="0.25">
      <c r="A21" s="176" t="s">
        <v>286</v>
      </c>
      <c r="B21" s="177"/>
      <c r="C21" s="178"/>
      <c r="D21" s="25"/>
      <c r="E21" s="23">
        <v>15</v>
      </c>
      <c r="F21" s="23">
        <v>15</v>
      </c>
      <c r="G21" s="23"/>
      <c r="H21" s="23">
        <v>1.1499999999999999</v>
      </c>
      <c r="I21" s="23">
        <v>0.21</v>
      </c>
      <c r="J21" s="23">
        <v>5.65</v>
      </c>
      <c r="K21" s="39">
        <v>30.15</v>
      </c>
      <c r="L21" s="23">
        <v>0.03</v>
      </c>
      <c r="M21" s="23">
        <v>0</v>
      </c>
      <c r="N21" s="23">
        <v>0</v>
      </c>
      <c r="O21" s="23">
        <v>1.2999999999999999E-2</v>
      </c>
      <c r="P21" s="24"/>
      <c r="Q21" s="24">
        <v>8.0000000000000004E-4</v>
      </c>
      <c r="R21" s="24">
        <v>0</v>
      </c>
      <c r="S21" s="24">
        <v>0</v>
      </c>
      <c r="T21" s="23">
        <v>4.95</v>
      </c>
      <c r="U21" s="23">
        <v>36.6</v>
      </c>
      <c r="V21" s="23">
        <v>29.1</v>
      </c>
      <c r="W21" s="23">
        <v>8.5500000000000007</v>
      </c>
      <c r="X21" s="23">
        <v>0.67</v>
      </c>
    </row>
    <row r="22" spans="1:24" ht="12.75" customHeight="1" x14ac:dyDescent="0.25">
      <c r="A22" s="234" t="s">
        <v>265</v>
      </c>
      <c r="B22" s="235"/>
      <c r="C22" s="236"/>
      <c r="D22" s="26"/>
      <c r="E22" s="24">
        <f>SUM(E7:E21)</f>
        <v>509</v>
      </c>
      <c r="F22" s="24"/>
      <c r="G22" s="24"/>
      <c r="H22" s="24">
        <f t="shared" ref="H22:O22" si="1">SUM(H7:H21)</f>
        <v>15.32</v>
      </c>
      <c r="I22" s="24">
        <f t="shared" si="1"/>
        <v>16.500000000000004</v>
      </c>
      <c r="J22" s="24">
        <f t="shared" si="1"/>
        <v>44.035000000000004</v>
      </c>
      <c r="K22" s="24">
        <f t="shared" si="1"/>
        <v>389.86</v>
      </c>
      <c r="L22" s="24">
        <f t="shared" si="1"/>
        <v>0.16</v>
      </c>
      <c r="M22" s="24">
        <f t="shared" si="1"/>
        <v>0.78800000000000003</v>
      </c>
      <c r="N22" s="24">
        <f t="shared" si="1"/>
        <v>182.81</v>
      </c>
      <c r="O22" s="24">
        <f t="shared" si="1"/>
        <v>0.40100000000000002</v>
      </c>
      <c r="P22" s="24">
        <f>SUM(P7+P13+P14+P18+P19+P20+P21)</f>
        <v>1.6289999999999998</v>
      </c>
      <c r="Q22" s="24">
        <f>SUM(Q7+Q13+Q14+Q18+Q19+Q20+Q21)</f>
        <v>3.6700000000000003E-2</v>
      </c>
      <c r="R22" s="24">
        <f>SUM(R7+R13+R14+R18+R19+R20+R21)</f>
        <v>1.6500000000000001E-2</v>
      </c>
      <c r="S22" s="24">
        <f>SUM(S7+S13+S14+S18+S19+S20+S21)</f>
        <v>8.8499999999999995E-2</v>
      </c>
      <c r="T22" s="24">
        <f>SUM(T7:T21)</f>
        <v>298.14999999999998</v>
      </c>
      <c r="U22" s="24">
        <f>SUM(U7:U21)</f>
        <v>308.57</v>
      </c>
      <c r="V22" s="24">
        <f>SUM(V7:V21)</f>
        <v>301.59000000000003</v>
      </c>
      <c r="W22" s="24">
        <f>SUM(W7:W21)</f>
        <v>45.34</v>
      </c>
      <c r="X22" s="24">
        <f>SUM(X7:X21)</f>
        <v>2.92</v>
      </c>
    </row>
    <row r="23" spans="1:24" ht="13.5" customHeight="1" x14ac:dyDescent="0.25">
      <c r="A23" s="227"/>
      <c r="B23" s="228"/>
      <c r="C23" s="229"/>
      <c r="D23" s="185" t="s">
        <v>34</v>
      </c>
      <c r="E23" s="216"/>
      <c r="F23" s="216"/>
      <c r="G23" s="217"/>
      <c r="H23" s="26"/>
      <c r="I23" s="26"/>
      <c r="J23" s="26"/>
      <c r="K23" s="26"/>
      <c r="L23" s="25"/>
      <c r="M23" s="25"/>
      <c r="N23" s="25"/>
      <c r="O23" s="25"/>
      <c r="P23" s="34"/>
      <c r="Q23" s="34"/>
      <c r="R23" s="34"/>
      <c r="S23" s="34"/>
      <c r="T23" s="25"/>
      <c r="U23" s="25"/>
      <c r="V23" s="25"/>
      <c r="W23" s="25"/>
      <c r="X23" s="25"/>
    </row>
    <row r="24" spans="1:24" ht="12.75" customHeight="1" x14ac:dyDescent="0.25">
      <c r="A24" s="176" t="s">
        <v>150</v>
      </c>
      <c r="B24" s="177"/>
      <c r="C24" s="178"/>
      <c r="D24" s="23" t="s">
        <v>60</v>
      </c>
      <c r="E24" s="23">
        <v>200</v>
      </c>
      <c r="F24" s="23">
        <v>200</v>
      </c>
      <c r="G24" s="23">
        <v>200</v>
      </c>
      <c r="H24" s="23">
        <v>0.8</v>
      </c>
      <c r="I24" s="23">
        <v>0.4</v>
      </c>
      <c r="J24" s="23">
        <v>19.600000000000001</v>
      </c>
      <c r="K24" s="39">
        <v>94</v>
      </c>
      <c r="L24" s="23">
        <v>0.06</v>
      </c>
      <c r="M24" s="23">
        <v>20</v>
      </c>
      <c r="N24" s="23">
        <v>0</v>
      </c>
      <c r="O24" s="23">
        <v>0.04</v>
      </c>
      <c r="P24" s="34">
        <v>0</v>
      </c>
      <c r="Q24" s="34">
        <v>0</v>
      </c>
      <c r="R24" s="34">
        <v>0</v>
      </c>
      <c r="S24" s="34">
        <v>0</v>
      </c>
      <c r="T24" s="23">
        <v>32</v>
      </c>
      <c r="U24" s="23">
        <v>556</v>
      </c>
      <c r="V24" s="23">
        <v>22</v>
      </c>
      <c r="W24" s="23">
        <v>18</v>
      </c>
      <c r="X24" s="23">
        <v>4.4000000000000004</v>
      </c>
    </row>
    <row r="25" spans="1:24" x14ac:dyDescent="0.25">
      <c r="A25" s="234" t="s">
        <v>266</v>
      </c>
      <c r="B25" s="235"/>
      <c r="C25" s="236"/>
      <c r="D25" s="25"/>
      <c r="E25" s="56">
        <f t="shared" ref="E25" si="2">SUM(E24:E24)</f>
        <v>200</v>
      </c>
      <c r="F25" s="56"/>
      <c r="G25" s="56"/>
      <c r="H25" s="56">
        <f t="shared" ref="H25:T25" si="3">SUM(H24:H24)</f>
        <v>0.8</v>
      </c>
      <c r="I25" s="23">
        <f t="shared" si="3"/>
        <v>0.4</v>
      </c>
      <c r="J25" s="23">
        <f t="shared" si="3"/>
        <v>19.600000000000001</v>
      </c>
      <c r="K25" s="23">
        <f t="shared" si="3"/>
        <v>94</v>
      </c>
      <c r="L25" s="23">
        <f t="shared" si="3"/>
        <v>0.06</v>
      </c>
      <c r="M25" s="23">
        <f t="shared" si="3"/>
        <v>20</v>
      </c>
      <c r="N25" s="23">
        <f t="shared" si="3"/>
        <v>0</v>
      </c>
      <c r="O25" s="23">
        <f t="shared" si="3"/>
        <v>0.04</v>
      </c>
      <c r="P25" s="23">
        <f t="shared" si="3"/>
        <v>0</v>
      </c>
      <c r="Q25" s="23">
        <f t="shared" si="3"/>
        <v>0</v>
      </c>
      <c r="R25" s="23">
        <f t="shared" si="3"/>
        <v>0</v>
      </c>
      <c r="S25" s="23">
        <f t="shared" si="3"/>
        <v>0</v>
      </c>
      <c r="T25" s="23">
        <f t="shared" si="3"/>
        <v>32</v>
      </c>
      <c r="U25" s="23">
        <f t="shared" ref="U25:W25" si="4">SUM(U24:U24)</f>
        <v>556</v>
      </c>
      <c r="V25" s="23">
        <f t="shared" si="4"/>
        <v>22</v>
      </c>
      <c r="W25" s="23">
        <f t="shared" si="4"/>
        <v>18</v>
      </c>
      <c r="X25" s="23">
        <f>SUM(X24:X24)</f>
        <v>4.4000000000000004</v>
      </c>
    </row>
    <row r="26" spans="1:24" x14ac:dyDescent="0.25">
      <c r="A26" s="266"/>
      <c r="B26" s="267"/>
      <c r="C26" s="268"/>
      <c r="D26" s="185" t="s">
        <v>39</v>
      </c>
      <c r="E26" s="216"/>
      <c r="F26" s="216"/>
      <c r="G26" s="217"/>
      <c r="H26" s="25"/>
      <c r="I26" s="25"/>
      <c r="J26" s="25"/>
      <c r="K26" s="25"/>
      <c r="L26" s="25"/>
      <c r="M26" s="25"/>
      <c r="N26" s="25"/>
      <c r="O26" s="25"/>
      <c r="P26" s="23"/>
      <c r="Q26" s="23"/>
      <c r="R26" s="23"/>
      <c r="S26" s="23"/>
      <c r="T26" s="25"/>
      <c r="U26" s="25"/>
      <c r="V26" s="25"/>
      <c r="W26" s="25"/>
      <c r="X26" s="25"/>
    </row>
    <row r="27" spans="1:24" x14ac:dyDescent="0.25">
      <c r="A27" s="240" t="s">
        <v>212</v>
      </c>
      <c r="B27" s="240"/>
      <c r="C27" s="240"/>
      <c r="D27" s="23" t="s">
        <v>229</v>
      </c>
      <c r="E27" s="23">
        <v>250</v>
      </c>
      <c r="F27" s="23"/>
      <c r="G27" s="23"/>
      <c r="H27" s="37">
        <v>2.69</v>
      </c>
      <c r="I27" s="37">
        <v>2.84</v>
      </c>
      <c r="J27" s="37">
        <v>17.46</v>
      </c>
      <c r="K27" s="38">
        <v>118.25</v>
      </c>
      <c r="L27" s="37">
        <v>0.11</v>
      </c>
      <c r="M27" s="37">
        <v>8.25</v>
      </c>
      <c r="N27" s="37">
        <v>0</v>
      </c>
      <c r="O27" s="37">
        <v>0.06</v>
      </c>
      <c r="P27" s="23">
        <f>SUM(P29:P35)</f>
        <v>0</v>
      </c>
      <c r="Q27" s="23">
        <f>SUM(Q29:Q35)</f>
        <v>4.7999999999999996E-3</v>
      </c>
      <c r="R27" s="23">
        <f t="shared" ref="R27:S27" si="5">SUM(R29:R35)</f>
        <v>1.8E-3</v>
      </c>
      <c r="S27" s="23">
        <f t="shared" si="5"/>
        <v>3.6399999999999995E-2</v>
      </c>
      <c r="T27" s="37">
        <v>29.2</v>
      </c>
      <c r="U27" s="37">
        <v>481.42</v>
      </c>
      <c r="V27" s="37">
        <v>67.58</v>
      </c>
      <c r="W27" s="37">
        <v>27.28</v>
      </c>
      <c r="X27" s="37">
        <v>1.1299999999999999</v>
      </c>
    </row>
    <row r="28" spans="1:24" x14ac:dyDescent="0.25">
      <c r="A28" s="234" t="s">
        <v>230</v>
      </c>
      <c r="B28" s="235"/>
      <c r="C28" s="236"/>
      <c r="D28" s="23"/>
      <c r="E28" s="23"/>
      <c r="F28" s="23"/>
      <c r="G28" s="23"/>
      <c r="H28" s="37"/>
      <c r="I28" s="37"/>
      <c r="J28" s="37"/>
      <c r="K28" s="38"/>
      <c r="L28" s="37"/>
      <c r="M28" s="37"/>
      <c r="N28" s="37"/>
      <c r="O28" s="37"/>
      <c r="P28" s="23"/>
      <c r="Q28" s="23"/>
      <c r="R28" s="23"/>
      <c r="S28" s="23"/>
      <c r="T28" s="37"/>
      <c r="U28" s="37"/>
      <c r="V28" s="37"/>
      <c r="W28" s="37"/>
      <c r="X28" s="37"/>
    </row>
    <row r="29" spans="1:24" x14ac:dyDescent="0.25">
      <c r="A29" s="224" t="s">
        <v>312</v>
      </c>
      <c r="B29" s="235"/>
      <c r="C29" s="236"/>
      <c r="D29" s="23"/>
      <c r="E29" s="23"/>
      <c r="F29" s="53">
        <v>10</v>
      </c>
      <c r="G29" s="53">
        <v>10</v>
      </c>
      <c r="H29" s="37"/>
      <c r="I29" s="37"/>
      <c r="J29" s="37"/>
      <c r="K29" s="38"/>
      <c r="L29" s="37"/>
      <c r="M29" s="37"/>
      <c r="N29" s="37"/>
      <c r="O29" s="37"/>
      <c r="Q29" s="29">
        <v>2.0000000000000001E-4</v>
      </c>
      <c r="R29" s="29">
        <v>1.8E-3</v>
      </c>
      <c r="S29" s="29">
        <v>2.3E-3</v>
      </c>
      <c r="T29" s="130"/>
      <c r="U29" s="37"/>
      <c r="V29" s="37"/>
      <c r="W29" s="37"/>
      <c r="X29" s="37"/>
    </row>
    <row r="30" spans="1:24" x14ac:dyDescent="0.25">
      <c r="A30" s="239" t="s">
        <v>43</v>
      </c>
      <c r="B30" s="239"/>
      <c r="C30" s="239"/>
      <c r="D30" s="25"/>
      <c r="E30" s="25"/>
      <c r="F30" s="25">
        <v>100</v>
      </c>
      <c r="G30" s="25">
        <v>75</v>
      </c>
      <c r="H30" s="19"/>
      <c r="I30" s="19"/>
      <c r="J30" s="19"/>
      <c r="K30" s="57"/>
      <c r="L30" s="19"/>
      <c r="M30" s="19"/>
      <c r="N30" s="19"/>
      <c r="O30" s="19"/>
      <c r="P30" s="28"/>
      <c r="Q30" s="28">
        <v>4.0000000000000001E-3</v>
      </c>
      <c r="R30" s="28"/>
      <c r="S30" s="28">
        <v>0.03</v>
      </c>
      <c r="T30" s="19"/>
      <c r="U30" s="19"/>
      <c r="V30" s="19"/>
      <c r="W30" s="19"/>
      <c r="X30" s="19"/>
    </row>
    <row r="31" spans="1:24" x14ac:dyDescent="0.25">
      <c r="A31" s="239" t="s">
        <v>44</v>
      </c>
      <c r="B31" s="239"/>
      <c r="C31" s="239"/>
      <c r="D31" s="25"/>
      <c r="E31" s="25"/>
      <c r="F31" s="25">
        <v>12.5</v>
      </c>
      <c r="G31" s="25">
        <v>10</v>
      </c>
      <c r="H31" s="19"/>
      <c r="I31" s="19"/>
      <c r="J31" s="19"/>
      <c r="K31" s="57"/>
      <c r="L31" s="19"/>
      <c r="M31" s="19"/>
      <c r="N31" s="19"/>
      <c r="O31" s="19"/>
      <c r="P31" s="23"/>
      <c r="Q31" s="28">
        <v>5.9999999999999995E-4</v>
      </c>
      <c r="R31" s="4"/>
      <c r="S31" s="28">
        <v>4.0000000000000002E-4</v>
      </c>
      <c r="T31" s="19"/>
      <c r="U31" s="19"/>
      <c r="V31" s="19"/>
      <c r="W31" s="19"/>
      <c r="X31" s="19"/>
    </row>
    <row r="32" spans="1:24" x14ac:dyDescent="0.25">
      <c r="A32" s="239" t="s">
        <v>45</v>
      </c>
      <c r="B32" s="239"/>
      <c r="C32" s="239"/>
      <c r="D32" s="58"/>
      <c r="E32" s="19"/>
      <c r="F32" s="19">
        <v>12</v>
      </c>
      <c r="G32" s="19">
        <v>10</v>
      </c>
      <c r="H32" s="19"/>
      <c r="I32" s="19"/>
      <c r="J32" s="19"/>
      <c r="K32" s="57"/>
      <c r="L32" s="19"/>
      <c r="M32" s="19"/>
      <c r="N32" s="19"/>
      <c r="O32" s="19"/>
      <c r="P32" s="23"/>
      <c r="Q32" s="28"/>
      <c r="R32" s="28"/>
      <c r="S32" s="25">
        <v>3.7000000000000002E-3</v>
      </c>
      <c r="T32" s="19"/>
      <c r="U32" s="19"/>
      <c r="V32" s="19"/>
      <c r="W32" s="19"/>
      <c r="X32" s="19"/>
    </row>
    <row r="33" spans="1:24" x14ac:dyDescent="0.25">
      <c r="A33" s="238" t="s">
        <v>47</v>
      </c>
      <c r="B33" s="239"/>
      <c r="C33" s="239"/>
      <c r="D33" s="58"/>
      <c r="E33" s="19"/>
      <c r="F33" s="19">
        <v>3</v>
      </c>
      <c r="G33" s="19">
        <v>3</v>
      </c>
      <c r="H33" s="19"/>
      <c r="I33" s="19"/>
      <c r="J33" s="19"/>
      <c r="K33" s="57"/>
      <c r="L33" s="19"/>
      <c r="M33" s="19"/>
      <c r="N33" s="19"/>
      <c r="O33" s="19"/>
      <c r="P33" s="25"/>
      <c r="Q33" s="25"/>
      <c r="R33" s="25"/>
      <c r="S33" s="25"/>
      <c r="T33" s="19"/>
      <c r="U33" s="19"/>
      <c r="V33" s="19"/>
      <c r="W33" s="19"/>
      <c r="X33" s="19"/>
    </row>
    <row r="34" spans="1:24" x14ac:dyDescent="0.25">
      <c r="A34" s="182" t="s">
        <v>108</v>
      </c>
      <c r="B34" s="183"/>
      <c r="C34" s="184"/>
      <c r="D34" s="23"/>
      <c r="E34" s="23"/>
      <c r="F34" s="25">
        <v>0.02</v>
      </c>
      <c r="G34" s="25">
        <v>0.02</v>
      </c>
      <c r="H34" s="59"/>
      <c r="I34" s="23"/>
      <c r="J34" s="23"/>
      <c r="K34" s="23"/>
      <c r="L34" s="25"/>
      <c r="M34" s="25"/>
      <c r="N34" s="25"/>
      <c r="O34" s="25"/>
      <c r="P34" s="23"/>
      <c r="Q34" s="23"/>
      <c r="R34" s="23"/>
      <c r="S34" s="23"/>
      <c r="T34" s="25"/>
      <c r="U34" s="25"/>
      <c r="V34" s="25"/>
      <c r="W34" s="25"/>
      <c r="X34" s="25"/>
    </row>
    <row r="35" spans="1:24" x14ac:dyDescent="0.25">
      <c r="A35" s="239" t="s">
        <v>27</v>
      </c>
      <c r="B35" s="239"/>
      <c r="C35" s="239"/>
      <c r="D35" s="58"/>
      <c r="E35" s="19"/>
      <c r="F35" s="19">
        <v>210</v>
      </c>
      <c r="G35" s="19">
        <v>210</v>
      </c>
      <c r="H35" s="19"/>
      <c r="I35" s="19"/>
      <c r="J35" s="19"/>
      <c r="K35" s="57"/>
      <c r="L35" s="19"/>
      <c r="M35" s="19"/>
      <c r="N35" s="19"/>
      <c r="O35" s="19"/>
      <c r="P35" s="25"/>
      <c r="Q35" s="25"/>
      <c r="R35" s="25"/>
      <c r="S35" s="25"/>
      <c r="T35" s="19"/>
      <c r="U35" s="19"/>
      <c r="V35" s="19"/>
      <c r="W35" s="19"/>
      <c r="X35" s="19"/>
    </row>
    <row r="36" spans="1:24" x14ac:dyDescent="0.25">
      <c r="A36" s="176" t="s">
        <v>101</v>
      </c>
      <c r="B36" s="177"/>
      <c r="C36" s="178"/>
      <c r="D36" s="23" t="s">
        <v>102</v>
      </c>
      <c r="E36" s="23">
        <v>90</v>
      </c>
      <c r="F36" s="23"/>
      <c r="G36" s="23"/>
      <c r="H36" s="23">
        <v>14.78</v>
      </c>
      <c r="I36" s="23">
        <v>7.1</v>
      </c>
      <c r="J36" s="23">
        <v>0.79</v>
      </c>
      <c r="K36" s="23">
        <v>126.07</v>
      </c>
      <c r="L36" s="23">
        <v>7.0000000000000007E-2</v>
      </c>
      <c r="M36" s="23">
        <v>0.72</v>
      </c>
      <c r="N36" s="23">
        <v>42.31</v>
      </c>
      <c r="O36" s="23">
        <v>8.5999999999999993E-2</v>
      </c>
      <c r="P36" s="44">
        <f>SUM(P37:P42)</f>
        <v>1.2269999999999999</v>
      </c>
      <c r="Q36" s="44">
        <f t="shared" ref="Q36:S36" si="6">SUM(Q37:Q42)</f>
        <v>0.17330000000000001</v>
      </c>
      <c r="R36" s="44">
        <f t="shared" si="6"/>
        <v>0</v>
      </c>
      <c r="S36" s="44">
        <f t="shared" si="6"/>
        <v>0.80810000000000004</v>
      </c>
      <c r="T36" s="23">
        <v>13.35</v>
      </c>
      <c r="U36" s="23">
        <v>288.49</v>
      </c>
      <c r="V36" s="23">
        <v>168.97</v>
      </c>
      <c r="W36" s="23">
        <v>39.58</v>
      </c>
      <c r="X36" s="23">
        <v>0.78</v>
      </c>
    </row>
    <row r="37" spans="1:24" x14ac:dyDescent="0.25">
      <c r="A37" s="176" t="s">
        <v>251</v>
      </c>
      <c r="B37" s="177"/>
      <c r="C37" s="178"/>
      <c r="D37" s="23"/>
      <c r="E37" s="23">
        <v>5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5"/>
      <c r="Q37" s="25"/>
      <c r="R37" s="25"/>
      <c r="S37" s="25"/>
      <c r="T37" s="23"/>
      <c r="U37" s="23"/>
      <c r="V37" s="23"/>
      <c r="W37" s="23"/>
      <c r="X37" s="23"/>
    </row>
    <row r="38" spans="1:24" x14ac:dyDescent="0.25">
      <c r="A38" s="182" t="s">
        <v>307</v>
      </c>
      <c r="B38" s="183"/>
      <c r="C38" s="184"/>
      <c r="D38" s="25"/>
      <c r="E38" s="25"/>
      <c r="F38" s="25">
        <v>115.2</v>
      </c>
      <c r="G38" s="25">
        <v>109.8</v>
      </c>
      <c r="H38" s="25"/>
      <c r="I38" s="25"/>
      <c r="J38" s="25"/>
      <c r="K38" s="25"/>
      <c r="L38" s="25"/>
      <c r="M38" s="25"/>
      <c r="N38" s="25"/>
      <c r="O38" s="25"/>
      <c r="P38" s="25">
        <v>1.1519999999999999</v>
      </c>
      <c r="Q38" s="25">
        <v>0.17280000000000001</v>
      </c>
      <c r="S38" s="25">
        <v>0.80640000000000001</v>
      </c>
      <c r="T38" s="25"/>
      <c r="U38" s="25"/>
      <c r="V38" s="25"/>
      <c r="W38" s="25"/>
      <c r="X38" s="25"/>
    </row>
    <row r="39" spans="1:24" x14ac:dyDescent="0.25">
      <c r="A39" s="182" t="s">
        <v>45</v>
      </c>
      <c r="B39" s="183"/>
      <c r="C39" s="184"/>
      <c r="D39" s="25"/>
      <c r="E39" s="25"/>
      <c r="F39" s="25">
        <v>5.4</v>
      </c>
      <c r="G39" s="25">
        <v>3.6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>
        <v>1.6999999999999999E-3</v>
      </c>
      <c r="T39" s="25"/>
      <c r="U39" s="25"/>
      <c r="V39" s="25"/>
      <c r="W39" s="25"/>
      <c r="X39" s="25"/>
    </row>
    <row r="40" spans="1:24" x14ac:dyDescent="0.25">
      <c r="A40" s="182" t="s">
        <v>26</v>
      </c>
      <c r="B40" s="183"/>
      <c r="C40" s="184"/>
      <c r="D40" s="25"/>
      <c r="E40" s="25"/>
      <c r="F40" s="25">
        <v>5</v>
      </c>
      <c r="G40" s="25">
        <v>5</v>
      </c>
      <c r="H40" s="25"/>
      <c r="I40" s="25"/>
      <c r="J40" s="25"/>
      <c r="K40" s="25"/>
      <c r="L40" s="25"/>
      <c r="M40" s="25"/>
      <c r="N40" s="25"/>
      <c r="O40" s="25"/>
      <c r="P40" s="25">
        <v>7.4999999999999997E-2</v>
      </c>
      <c r="Q40" s="29">
        <v>5.0000000000000001E-4</v>
      </c>
      <c r="R40" s="25"/>
      <c r="S40" s="25"/>
      <c r="T40" s="25"/>
      <c r="U40" s="25"/>
      <c r="V40" s="25"/>
      <c r="W40" s="25"/>
      <c r="X40" s="25"/>
    </row>
    <row r="41" spans="1:24" x14ac:dyDescent="0.25">
      <c r="A41" s="182" t="s">
        <v>108</v>
      </c>
      <c r="B41" s="183"/>
      <c r="C41" s="184"/>
      <c r="D41" s="23"/>
      <c r="E41" s="23"/>
      <c r="F41" s="25">
        <v>0.02</v>
      </c>
      <c r="G41" s="25">
        <v>0.02</v>
      </c>
      <c r="H41" s="59"/>
      <c r="I41" s="23"/>
      <c r="J41" s="23"/>
      <c r="K41" s="23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x14ac:dyDescent="0.25">
      <c r="A42" s="170" t="s">
        <v>27</v>
      </c>
      <c r="B42" s="171"/>
      <c r="C42" s="172"/>
      <c r="D42" s="25"/>
      <c r="E42" s="25"/>
      <c r="F42" s="25">
        <v>32.94</v>
      </c>
      <c r="G42" s="25">
        <v>32.94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x14ac:dyDescent="0.25">
      <c r="A43" s="234" t="s">
        <v>103</v>
      </c>
      <c r="B43" s="235"/>
      <c r="C43" s="236"/>
      <c r="D43" s="23" t="s">
        <v>242</v>
      </c>
      <c r="E43" s="23">
        <v>150</v>
      </c>
      <c r="F43" s="37"/>
      <c r="G43" s="37"/>
      <c r="H43" s="23">
        <v>2.88</v>
      </c>
      <c r="I43" s="23">
        <v>5.65</v>
      </c>
      <c r="J43" s="23">
        <v>19.98</v>
      </c>
      <c r="K43" s="23">
        <v>149.94</v>
      </c>
      <c r="L43" s="23">
        <v>0.16</v>
      </c>
      <c r="M43" s="23">
        <v>20.59</v>
      </c>
      <c r="N43" s="23">
        <v>28.56</v>
      </c>
      <c r="O43" s="23">
        <v>0.1</v>
      </c>
      <c r="P43" s="44">
        <f>SUM(P44:P46)</f>
        <v>7.4999999999999997E-2</v>
      </c>
      <c r="Q43" s="44">
        <f t="shared" ref="Q43" si="7">SUM(Q44:Q46)</f>
        <v>1.2999999999999999E-3</v>
      </c>
      <c r="R43" s="44">
        <f t="shared" ref="R43" si="8">SUM(R44:R46)</f>
        <v>0</v>
      </c>
      <c r="S43" s="44">
        <f t="shared" ref="S43" si="9">SUM(S44:S46)</f>
        <v>6.2100000000000002E-2</v>
      </c>
      <c r="T43" s="23">
        <v>19.510000000000002</v>
      </c>
      <c r="U43" s="23">
        <v>712.06</v>
      </c>
      <c r="V43" s="23">
        <v>79.67</v>
      </c>
      <c r="W43" s="23">
        <v>29.02</v>
      </c>
      <c r="X43" s="23">
        <v>1.17</v>
      </c>
    </row>
    <row r="44" spans="1:24" x14ac:dyDescent="0.25">
      <c r="A44" s="227" t="s">
        <v>43</v>
      </c>
      <c r="B44" s="228"/>
      <c r="C44" s="229"/>
      <c r="D44" s="25"/>
      <c r="E44" s="25"/>
      <c r="F44" s="19">
        <v>207</v>
      </c>
      <c r="G44" s="19">
        <v>155</v>
      </c>
      <c r="H44" s="19"/>
      <c r="I44" s="19"/>
      <c r="J44" s="19"/>
      <c r="K44" s="57"/>
      <c r="L44" s="19"/>
      <c r="M44" s="19"/>
      <c r="N44" s="19"/>
      <c r="O44" s="19"/>
      <c r="P44" s="23"/>
      <c r="Q44" s="28">
        <v>8.0000000000000004E-4</v>
      </c>
      <c r="R44" s="28"/>
      <c r="S44" s="28">
        <v>6.2100000000000002E-2</v>
      </c>
      <c r="T44" s="19"/>
      <c r="U44" s="19"/>
      <c r="V44" s="19"/>
      <c r="W44" s="19"/>
      <c r="X44" s="19"/>
    </row>
    <row r="45" spans="1:24" x14ac:dyDescent="0.25">
      <c r="A45" s="227" t="s">
        <v>26</v>
      </c>
      <c r="B45" s="228"/>
      <c r="C45" s="229"/>
      <c r="D45" s="25"/>
      <c r="E45" s="25"/>
      <c r="F45" s="19">
        <v>5</v>
      </c>
      <c r="G45" s="19">
        <v>5</v>
      </c>
      <c r="H45" s="19"/>
      <c r="I45" s="19"/>
      <c r="J45" s="19"/>
      <c r="K45" s="57"/>
      <c r="L45" s="19"/>
      <c r="M45" s="19"/>
      <c r="N45" s="19"/>
      <c r="O45" s="19"/>
      <c r="P45" s="25">
        <v>7.4999999999999997E-2</v>
      </c>
      <c r="Q45" s="29">
        <v>5.0000000000000001E-4</v>
      </c>
      <c r="R45" s="25"/>
      <c r="S45" s="25"/>
      <c r="T45" s="19"/>
      <c r="U45" s="19"/>
      <c r="V45" s="19"/>
      <c r="W45" s="19"/>
      <c r="X45" s="19"/>
    </row>
    <row r="46" spans="1:24" x14ac:dyDescent="0.25">
      <c r="A46" s="170" t="s">
        <v>27</v>
      </c>
      <c r="B46" s="171"/>
      <c r="C46" s="172"/>
      <c r="D46" s="25"/>
      <c r="E46" s="25"/>
      <c r="F46" s="19">
        <v>145</v>
      </c>
      <c r="G46" s="19">
        <v>145</v>
      </c>
      <c r="H46" s="19"/>
      <c r="I46" s="19"/>
      <c r="J46" s="19"/>
      <c r="K46" s="57"/>
      <c r="L46" s="19"/>
      <c r="M46" s="19"/>
      <c r="N46" s="19"/>
      <c r="O46" s="19"/>
      <c r="P46" s="25"/>
      <c r="Q46" s="25"/>
      <c r="R46" s="25"/>
      <c r="S46" s="25"/>
      <c r="T46" s="19"/>
      <c r="U46" s="19"/>
      <c r="V46" s="19"/>
      <c r="W46" s="19"/>
      <c r="X46" s="19"/>
    </row>
    <row r="47" spans="1:24" ht="13.5" customHeight="1" x14ac:dyDescent="0.25">
      <c r="A47" s="176" t="s">
        <v>104</v>
      </c>
      <c r="B47" s="177"/>
      <c r="C47" s="178"/>
      <c r="D47" s="23" t="s">
        <v>105</v>
      </c>
      <c r="E47" s="23">
        <v>100</v>
      </c>
      <c r="F47" s="23"/>
      <c r="G47" s="23"/>
      <c r="H47" s="56">
        <v>2.04</v>
      </c>
      <c r="I47" s="23">
        <v>3.68</v>
      </c>
      <c r="J47" s="23">
        <v>7.89</v>
      </c>
      <c r="K47" s="23">
        <v>77</v>
      </c>
      <c r="L47" s="23">
        <v>0.03</v>
      </c>
      <c r="M47" s="23">
        <v>17.079999999999998</v>
      </c>
      <c r="N47" s="23">
        <v>0</v>
      </c>
      <c r="O47" s="23">
        <v>0.04</v>
      </c>
      <c r="P47" s="44">
        <f>SUM(P48:P57)</f>
        <v>0</v>
      </c>
      <c r="Q47" s="44">
        <f t="shared" ref="Q47:S47" si="10">SUM(Q48:Q57)</f>
        <v>6.7000000000000002E-4</v>
      </c>
      <c r="R47" s="44">
        <f t="shared" si="10"/>
        <v>6.0000000000000002E-5</v>
      </c>
      <c r="S47" s="44">
        <f t="shared" si="10"/>
        <v>1.8599999999999999E-3</v>
      </c>
      <c r="T47" s="23">
        <v>58.75</v>
      </c>
      <c r="U47" s="23">
        <v>336.74</v>
      </c>
      <c r="V47" s="23">
        <v>40.69</v>
      </c>
      <c r="W47" s="23">
        <v>20.85</v>
      </c>
      <c r="X47" s="23">
        <v>0.83</v>
      </c>
    </row>
    <row r="48" spans="1:24" ht="12.75" customHeight="1" x14ac:dyDescent="0.25">
      <c r="A48" s="182" t="s">
        <v>106</v>
      </c>
      <c r="B48" s="183"/>
      <c r="C48" s="184"/>
      <c r="D48" s="23"/>
      <c r="E48" s="23"/>
      <c r="F48" s="25">
        <v>142</v>
      </c>
      <c r="G48" s="25">
        <v>114</v>
      </c>
      <c r="H48" s="59"/>
      <c r="I48" s="23"/>
      <c r="J48" s="23"/>
      <c r="K48" s="23"/>
      <c r="L48" s="25"/>
      <c r="M48" s="25"/>
      <c r="N48" s="25"/>
      <c r="O48" s="25"/>
      <c r="P48" s="25"/>
      <c r="Q48" s="25">
        <v>5.0000000000000001E-4</v>
      </c>
      <c r="R48" s="25"/>
      <c r="S48" s="25"/>
      <c r="T48" s="25"/>
      <c r="U48" s="25"/>
      <c r="V48" s="25"/>
      <c r="W48" s="25"/>
      <c r="X48" s="25"/>
    </row>
    <row r="49" spans="1:24" ht="12" customHeight="1" x14ac:dyDescent="0.25">
      <c r="A49" s="182" t="s">
        <v>107</v>
      </c>
      <c r="B49" s="183"/>
      <c r="C49" s="184"/>
      <c r="D49" s="23"/>
      <c r="E49" s="23"/>
      <c r="F49" s="25">
        <v>0.1</v>
      </c>
      <c r="G49" s="25">
        <v>0.1</v>
      </c>
      <c r="H49" s="59"/>
      <c r="I49" s="23"/>
      <c r="J49" s="23"/>
      <c r="K49" s="23"/>
      <c r="L49" s="28"/>
      <c r="M49" s="28"/>
      <c r="N49" s="28"/>
      <c r="O49" s="28"/>
      <c r="P49" s="25"/>
      <c r="Q49" s="25"/>
      <c r="R49" s="25"/>
      <c r="S49" s="25"/>
      <c r="T49" s="28"/>
      <c r="U49" s="28"/>
      <c r="V49" s="28"/>
      <c r="W49" s="28"/>
      <c r="X49" s="28"/>
    </row>
    <row r="50" spans="1:24" ht="12" customHeight="1" x14ac:dyDescent="0.25">
      <c r="A50" s="182" t="s">
        <v>44</v>
      </c>
      <c r="B50" s="183"/>
      <c r="C50" s="184"/>
      <c r="D50" s="23"/>
      <c r="E50" s="23"/>
      <c r="F50" s="25">
        <v>3</v>
      </c>
      <c r="G50" s="25">
        <v>2.5</v>
      </c>
      <c r="H50" s="59"/>
      <c r="I50" s="23"/>
      <c r="J50" s="23"/>
      <c r="K50" s="23"/>
      <c r="L50" s="28"/>
      <c r="M50" s="28"/>
      <c r="N50" s="28"/>
      <c r="O50" s="28"/>
      <c r="P50" s="25"/>
      <c r="Q50" s="25">
        <v>1.4999999999999999E-4</v>
      </c>
      <c r="R50" s="25"/>
      <c r="S50" s="25">
        <v>9.0000000000000006E-5</v>
      </c>
      <c r="T50" s="28"/>
      <c r="U50" s="28"/>
      <c r="V50" s="28"/>
      <c r="W50" s="28"/>
      <c r="X50" s="28"/>
    </row>
    <row r="51" spans="1:24" ht="12" customHeight="1" x14ac:dyDescent="0.25">
      <c r="A51" s="182" t="s">
        <v>45</v>
      </c>
      <c r="B51" s="183"/>
      <c r="C51" s="184"/>
      <c r="D51" s="23"/>
      <c r="E51" s="23"/>
      <c r="F51" s="25">
        <v>5</v>
      </c>
      <c r="G51" s="25">
        <v>4</v>
      </c>
      <c r="H51" s="59"/>
      <c r="I51" s="23"/>
      <c r="J51" s="23"/>
      <c r="K51" s="23"/>
      <c r="L51" s="25"/>
      <c r="M51" s="25"/>
      <c r="N51" s="25"/>
      <c r="O51" s="25"/>
      <c r="P51" s="37"/>
      <c r="Q51" s="37"/>
      <c r="R51" s="130"/>
      <c r="S51" s="130">
        <v>1.5499999999999999E-3</v>
      </c>
      <c r="T51" s="25"/>
      <c r="U51" s="25"/>
      <c r="V51" s="25"/>
      <c r="W51" s="25"/>
      <c r="X51" s="25"/>
    </row>
    <row r="52" spans="1:24" ht="12" customHeight="1" x14ac:dyDescent="0.25">
      <c r="A52" s="182" t="s">
        <v>108</v>
      </c>
      <c r="B52" s="183"/>
      <c r="C52" s="184"/>
      <c r="D52" s="23"/>
      <c r="E52" s="23"/>
      <c r="F52" s="25">
        <v>0.01</v>
      </c>
      <c r="G52" s="25">
        <v>0.01</v>
      </c>
      <c r="H52" s="59"/>
      <c r="I52" s="23"/>
      <c r="J52" s="23"/>
      <c r="K52" s="23"/>
      <c r="L52" s="25"/>
      <c r="M52" s="25"/>
      <c r="N52" s="25"/>
      <c r="O52" s="25"/>
      <c r="P52" s="37"/>
      <c r="Q52" s="37"/>
      <c r="R52" s="130"/>
      <c r="S52" s="130"/>
      <c r="T52" s="25"/>
      <c r="U52" s="25"/>
      <c r="V52" s="25"/>
      <c r="W52" s="25"/>
      <c r="X52" s="25"/>
    </row>
    <row r="53" spans="1:24" ht="12.75" customHeight="1" x14ac:dyDescent="0.25">
      <c r="A53" s="182" t="s">
        <v>47</v>
      </c>
      <c r="B53" s="183"/>
      <c r="C53" s="184"/>
      <c r="D53" s="23"/>
      <c r="E53" s="23"/>
      <c r="F53" s="25">
        <v>4</v>
      </c>
      <c r="G53" s="25">
        <v>4</v>
      </c>
      <c r="H53" s="59"/>
      <c r="I53" s="23"/>
      <c r="J53" s="23"/>
      <c r="K53" s="23"/>
      <c r="L53" s="25"/>
      <c r="M53" s="25"/>
      <c r="N53" s="25"/>
      <c r="O53" s="25"/>
      <c r="P53" s="37"/>
      <c r="Q53" s="37"/>
      <c r="R53" s="130"/>
      <c r="S53" s="130"/>
      <c r="T53" s="25"/>
      <c r="U53" s="25"/>
      <c r="V53" s="25"/>
      <c r="W53" s="25"/>
      <c r="X53" s="25"/>
    </row>
    <row r="54" spans="1:24" ht="12.75" customHeight="1" x14ac:dyDescent="0.25">
      <c r="A54" s="182" t="s">
        <v>67</v>
      </c>
      <c r="B54" s="183"/>
      <c r="C54" s="184"/>
      <c r="D54" s="23"/>
      <c r="E54" s="23"/>
      <c r="F54" s="25">
        <v>1</v>
      </c>
      <c r="G54" s="25">
        <v>1</v>
      </c>
      <c r="H54" s="59"/>
      <c r="I54" s="23"/>
      <c r="J54" s="23"/>
      <c r="K54" s="23"/>
      <c r="L54" s="25"/>
      <c r="M54" s="25"/>
      <c r="N54" s="25"/>
      <c r="O54" s="25"/>
      <c r="P54" s="37"/>
      <c r="Q54" s="37"/>
      <c r="R54" s="130"/>
      <c r="S54" s="130"/>
      <c r="T54" s="25"/>
      <c r="U54" s="25"/>
      <c r="V54" s="25"/>
      <c r="W54" s="25"/>
      <c r="X54" s="25"/>
    </row>
    <row r="55" spans="1:24" ht="13.5" customHeight="1" x14ac:dyDescent="0.25">
      <c r="A55" s="182" t="s">
        <v>46</v>
      </c>
      <c r="B55" s="183"/>
      <c r="C55" s="184"/>
      <c r="D55" s="23"/>
      <c r="E55" s="23"/>
      <c r="F55" s="25">
        <v>2.4</v>
      </c>
      <c r="G55" s="25">
        <v>2.4</v>
      </c>
      <c r="H55" s="59"/>
      <c r="I55" s="23"/>
      <c r="J55" s="23"/>
      <c r="K55" s="23"/>
      <c r="L55" s="28"/>
      <c r="M55" s="28"/>
      <c r="N55" s="28"/>
      <c r="O55" s="28"/>
      <c r="P55" s="37"/>
      <c r="Q55" s="37"/>
      <c r="R55" s="130"/>
      <c r="S55" s="130"/>
      <c r="T55" s="28"/>
      <c r="U55" s="28"/>
      <c r="V55" s="28"/>
      <c r="W55" s="28"/>
      <c r="X55" s="28"/>
    </row>
    <row r="56" spans="1:24" ht="13.5" customHeight="1" x14ac:dyDescent="0.25">
      <c r="A56" s="182" t="s">
        <v>55</v>
      </c>
      <c r="B56" s="183"/>
      <c r="C56" s="184"/>
      <c r="D56" s="23"/>
      <c r="E56" s="23"/>
      <c r="F56" s="25">
        <v>1</v>
      </c>
      <c r="G56" s="25">
        <v>1</v>
      </c>
      <c r="H56" s="59"/>
      <c r="I56" s="23"/>
      <c r="J56" s="23"/>
      <c r="K56" s="23"/>
      <c r="L56" s="25"/>
      <c r="M56" s="25"/>
      <c r="N56" s="25"/>
      <c r="O56" s="25"/>
      <c r="P56" s="23"/>
      <c r="Q56" s="67">
        <v>2.0000000000000002E-5</v>
      </c>
      <c r="R56" s="28">
        <v>6.0000000000000002E-5</v>
      </c>
      <c r="S56" s="28">
        <v>2.2000000000000001E-4</v>
      </c>
      <c r="T56" s="25"/>
      <c r="U56" s="25"/>
      <c r="V56" s="25"/>
      <c r="W56" s="25"/>
      <c r="X56" s="25"/>
    </row>
    <row r="57" spans="1:24" x14ac:dyDescent="0.25">
      <c r="A57" s="170" t="s">
        <v>27</v>
      </c>
      <c r="B57" s="171"/>
      <c r="C57" s="172"/>
      <c r="D57" s="25"/>
      <c r="E57" s="25"/>
      <c r="F57" s="25">
        <v>34.200000000000003</v>
      </c>
      <c r="G57" s="25">
        <v>34.200000000000003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x14ac:dyDescent="0.25">
      <c r="A58" s="240" t="s">
        <v>58</v>
      </c>
      <c r="B58" s="240"/>
      <c r="C58" s="240"/>
      <c r="D58" s="43" t="s">
        <v>59</v>
      </c>
      <c r="E58" s="37">
        <v>200</v>
      </c>
      <c r="F58" s="37"/>
      <c r="G58" s="37"/>
      <c r="H58" s="23">
        <v>1</v>
      </c>
      <c r="I58" s="23">
        <v>0</v>
      </c>
      <c r="J58" s="23">
        <v>20.2</v>
      </c>
      <c r="K58" s="23">
        <v>84.8</v>
      </c>
      <c r="L58" s="23">
        <v>0.02</v>
      </c>
      <c r="M58" s="23">
        <v>4</v>
      </c>
      <c r="N58" s="23">
        <v>0</v>
      </c>
      <c r="O58" s="23">
        <v>0.02</v>
      </c>
      <c r="P58" s="25">
        <v>0</v>
      </c>
      <c r="Q58" s="25">
        <v>0</v>
      </c>
      <c r="R58" s="25">
        <v>0</v>
      </c>
      <c r="S58" s="25">
        <v>0</v>
      </c>
      <c r="T58" s="23">
        <v>14</v>
      </c>
      <c r="U58" s="23">
        <v>240</v>
      </c>
      <c r="V58" s="23">
        <v>14</v>
      </c>
      <c r="W58" s="23">
        <v>8</v>
      </c>
      <c r="X58" s="23">
        <v>2.8</v>
      </c>
    </row>
    <row r="59" spans="1:24" ht="13.5" customHeight="1" x14ac:dyDescent="0.25">
      <c r="A59" s="241" t="s">
        <v>241</v>
      </c>
      <c r="B59" s="242"/>
      <c r="C59" s="243"/>
      <c r="D59" s="23"/>
      <c r="E59" s="23">
        <v>3</v>
      </c>
      <c r="F59" s="44"/>
      <c r="G59" s="33"/>
      <c r="H59" s="23"/>
      <c r="I59" s="23"/>
      <c r="J59" s="23"/>
      <c r="K59" s="39"/>
      <c r="L59" s="25"/>
      <c r="M59" s="25"/>
      <c r="N59" s="25"/>
      <c r="O59" s="25"/>
      <c r="P59" s="23">
        <v>0</v>
      </c>
      <c r="Q59" s="23">
        <v>1.4E-3</v>
      </c>
      <c r="R59" s="23">
        <v>0</v>
      </c>
      <c r="S59" s="23"/>
      <c r="T59" s="25"/>
      <c r="U59" s="25"/>
      <c r="V59" s="25"/>
      <c r="W59" s="25"/>
      <c r="X59" s="25"/>
    </row>
    <row r="60" spans="1:24" ht="12.75" customHeight="1" x14ac:dyDescent="0.25">
      <c r="A60" s="176" t="s">
        <v>32</v>
      </c>
      <c r="B60" s="177"/>
      <c r="C60" s="178"/>
      <c r="D60" s="25"/>
      <c r="E60" s="23">
        <v>90</v>
      </c>
      <c r="F60" s="23">
        <v>90</v>
      </c>
      <c r="G60" s="23"/>
      <c r="H60" s="23">
        <v>7.11</v>
      </c>
      <c r="I60" s="23">
        <v>0.9</v>
      </c>
      <c r="J60" s="23">
        <v>43.47</v>
      </c>
      <c r="K60" s="23">
        <v>211.5</v>
      </c>
      <c r="L60" s="23">
        <v>0.14000000000000001</v>
      </c>
      <c r="M60" s="23">
        <v>0</v>
      </c>
      <c r="N60" s="23">
        <v>0</v>
      </c>
      <c r="O60" s="23">
        <v>0.05</v>
      </c>
      <c r="P60" s="23">
        <v>0</v>
      </c>
      <c r="Q60" s="23">
        <v>5.0000000000000001E-3</v>
      </c>
      <c r="R60" s="23">
        <v>1.9800000000000002E-2</v>
      </c>
      <c r="S60" s="23">
        <v>2.5999999999999999E-2</v>
      </c>
      <c r="T60" s="23">
        <v>20.7</v>
      </c>
      <c r="U60" s="23">
        <v>119.71</v>
      </c>
      <c r="V60" s="23">
        <v>78.3</v>
      </c>
      <c r="W60" s="23">
        <v>29.7</v>
      </c>
      <c r="X60" s="23">
        <v>1.8</v>
      </c>
    </row>
    <row r="61" spans="1:24" x14ac:dyDescent="0.25">
      <c r="A61" s="176" t="s">
        <v>286</v>
      </c>
      <c r="B61" s="177"/>
      <c r="C61" s="178"/>
      <c r="D61" s="25"/>
      <c r="E61" s="23">
        <v>50</v>
      </c>
      <c r="F61" s="23">
        <v>50</v>
      </c>
      <c r="G61" s="23"/>
      <c r="H61" s="23">
        <v>3.85</v>
      </c>
      <c r="I61" s="23">
        <v>0.7</v>
      </c>
      <c r="J61" s="23">
        <v>18.850000000000001</v>
      </c>
      <c r="K61" s="39">
        <v>100.5</v>
      </c>
      <c r="L61" s="23">
        <v>0.16</v>
      </c>
      <c r="M61" s="23">
        <v>0</v>
      </c>
      <c r="N61" s="23">
        <v>0</v>
      </c>
      <c r="O61" s="23">
        <v>4.4999999999999998E-2</v>
      </c>
      <c r="P61" s="23">
        <v>0</v>
      </c>
      <c r="Q61" s="23">
        <v>2.8E-3</v>
      </c>
      <c r="R61" s="23">
        <v>0</v>
      </c>
      <c r="S61" s="23">
        <v>0</v>
      </c>
      <c r="T61" s="23">
        <v>16.5</v>
      </c>
      <c r="U61" s="23">
        <v>122</v>
      </c>
      <c r="V61" s="23">
        <v>97</v>
      </c>
      <c r="W61" s="23">
        <v>28.5</v>
      </c>
      <c r="X61" s="23">
        <v>2.25</v>
      </c>
    </row>
    <row r="62" spans="1:24" ht="12.75" customHeight="1" x14ac:dyDescent="0.25">
      <c r="A62" s="176" t="s">
        <v>267</v>
      </c>
      <c r="B62" s="177"/>
      <c r="C62" s="178"/>
      <c r="D62" s="25"/>
      <c r="E62" s="23">
        <f>SUM(E27:E61)</f>
        <v>938</v>
      </c>
      <c r="F62" s="23"/>
      <c r="G62" s="23"/>
      <c r="H62" s="23">
        <f t="shared" ref="H62:O62" si="11">SUM(H27:H61)</f>
        <v>34.349999999999994</v>
      </c>
      <c r="I62" s="23">
        <f t="shared" si="11"/>
        <v>20.869999999999997</v>
      </c>
      <c r="J62" s="23">
        <f t="shared" si="11"/>
        <v>128.64000000000001</v>
      </c>
      <c r="K62" s="23">
        <f t="shared" si="11"/>
        <v>868.06</v>
      </c>
      <c r="L62" s="23">
        <f t="shared" si="11"/>
        <v>0.69000000000000006</v>
      </c>
      <c r="M62" s="23">
        <f t="shared" si="11"/>
        <v>50.64</v>
      </c>
      <c r="N62" s="23">
        <f t="shared" si="11"/>
        <v>70.87</v>
      </c>
      <c r="O62" s="23">
        <f t="shared" si="11"/>
        <v>0.40099999999999997</v>
      </c>
      <c r="P62" s="23">
        <f>SUM(P61+P60+P58+P47+P43+P36+P27)</f>
        <v>1.3019999999999998</v>
      </c>
      <c r="Q62" s="23">
        <f t="shared" ref="Q62:S62" si="12">SUM(Q61+Q60+Q58+Q47+Q43+Q36+Q27)</f>
        <v>0.18787000000000001</v>
      </c>
      <c r="R62" s="23">
        <f t="shared" si="12"/>
        <v>2.1660000000000002E-2</v>
      </c>
      <c r="S62" s="23">
        <f t="shared" si="12"/>
        <v>0.93446000000000007</v>
      </c>
      <c r="T62" s="23">
        <f>SUM(T27:T61)</f>
        <v>172.01</v>
      </c>
      <c r="U62" s="23">
        <f>SUM(U27:U61)</f>
        <v>2300.42</v>
      </c>
      <c r="V62" s="23">
        <f>SUM(V27:V61)</f>
        <v>546.21</v>
      </c>
      <c r="W62" s="23">
        <f>SUM(W27:W61)</f>
        <v>182.92999999999998</v>
      </c>
      <c r="X62" s="23">
        <f>SUM(X27:X61)</f>
        <v>10.76</v>
      </c>
    </row>
    <row r="63" spans="1:24" ht="12.75" customHeight="1" x14ac:dyDescent="0.25">
      <c r="A63" s="176"/>
      <c r="B63" s="177"/>
      <c r="C63" s="178"/>
      <c r="D63" s="185" t="s">
        <v>61</v>
      </c>
      <c r="E63" s="216"/>
      <c r="F63" s="216"/>
      <c r="G63" s="217"/>
      <c r="H63" s="23"/>
      <c r="I63" s="23"/>
      <c r="J63" s="23"/>
      <c r="K63" s="23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16.5" customHeight="1" x14ac:dyDescent="0.25">
      <c r="A64" s="176" t="s">
        <v>112</v>
      </c>
      <c r="B64" s="177"/>
      <c r="C64" s="178"/>
      <c r="D64" s="23" t="s">
        <v>113</v>
      </c>
      <c r="E64" s="48">
        <v>150</v>
      </c>
      <c r="F64" s="23"/>
      <c r="G64" s="43"/>
      <c r="H64" s="23">
        <v>15.45</v>
      </c>
      <c r="I64" s="23">
        <v>13.05</v>
      </c>
      <c r="J64" s="23">
        <v>26.7</v>
      </c>
      <c r="K64" s="23">
        <v>286.87</v>
      </c>
      <c r="L64" s="23">
        <v>0.09</v>
      </c>
      <c r="M64" s="23">
        <v>0.39</v>
      </c>
      <c r="N64" s="23">
        <v>78.56</v>
      </c>
      <c r="O64" s="23">
        <v>0.24</v>
      </c>
      <c r="P64" s="44">
        <f>SUM(P65:P74)</f>
        <v>0.29649999999999999</v>
      </c>
      <c r="Q64" s="25">
        <f t="shared" ref="Q64:S64" si="13">SUM(Q65:Q74)</f>
        <v>2.5000000000000001E-3</v>
      </c>
      <c r="R64" s="25">
        <f t="shared" si="13"/>
        <v>2.5000000000000001E-3</v>
      </c>
      <c r="S64" s="25">
        <f t="shared" si="13"/>
        <v>7.5999999999999991E-3</v>
      </c>
      <c r="T64" s="23">
        <v>160.05000000000001</v>
      </c>
      <c r="U64" s="23">
        <v>226.59</v>
      </c>
      <c r="V64" s="23">
        <v>210.07</v>
      </c>
      <c r="W64" s="23">
        <v>27.96</v>
      </c>
      <c r="X64" s="23">
        <v>1.1100000000000001</v>
      </c>
    </row>
    <row r="65" spans="1:24" s="6" customFormat="1" ht="12" customHeight="1" x14ac:dyDescent="0.2">
      <c r="A65" s="182" t="s">
        <v>114</v>
      </c>
      <c r="B65" s="183"/>
      <c r="C65" s="184"/>
      <c r="D65" s="28"/>
      <c r="E65" s="60"/>
      <c r="F65" s="28">
        <v>115.5</v>
      </c>
      <c r="G65" s="61">
        <v>114</v>
      </c>
      <c r="H65" s="28"/>
      <c r="I65" s="28"/>
      <c r="J65" s="28"/>
      <c r="K65" s="28"/>
      <c r="L65" s="28"/>
      <c r="M65" s="28"/>
      <c r="N65" s="28"/>
      <c r="O65" s="28"/>
      <c r="P65" s="25">
        <v>0.115</v>
      </c>
      <c r="Q65" s="25"/>
      <c r="R65" s="25"/>
      <c r="S65" s="25"/>
      <c r="T65" s="28"/>
      <c r="U65" s="28"/>
      <c r="V65" s="28"/>
      <c r="W65" s="28"/>
      <c r="X65" s="28"/>
    </row>
    <row r="66" spans="1:24" s="6" customFormat="1" ht="13.5" customHeight="1" x14ac:dyDescent="0.2">
      <c r="A66" s="182" t="s">
        <v>115</v>
      </c>
      <c r="B66" s="183"/>
      <c r="C66" s="184"/>
      <c r="D66" s="28"/>
      <c r="E66" s="60"/>
      <c r="F66" s="28">
        <v>12</v>
      </c>
      <c r="G66" s="61">
        <v>12</v>
      </c>
      <c r="H66" s="28"/>
      <c r="I66" s="28"/>
      <c r="J66" s="28"/>
      <c r="K66" s="28"/>
      <c r="L66" s="28"/>
      <c r="M66" s="28"/>
      <c r="N66" s="28"/>
      <c r="O66" s="28"/>
      <c r="P66" s="25"/>
      <c r="Q66" s="25"/>
      <c r="R66" s="25">
        <v>1.8E-3</v>
      </c>
      <c r="S66" s="25">
        <v>2.8E-3</v>
      </c>
      <c r="T66" s="28"/>
      <c r="U66" s="28"/>
      <c r="V66" s="28"/>
      <c r="W66" s="28"/>
      <c r="X66" s="28"/>
    </row>
    <row r="67" spans="1:24" s="6" customFormat="1" ht="12.75" customHeight="1" x14ac:dyDescent="0.2">
      <c r="A67" s="182" t="s">
        <v>67</v>
      </c>
      <c r="B67" s="183"/>
      <c r="C67" s="184"/>
      <c r="D67" s="28"/>
      <c r="E67" s="60"/>
      <c r="F67" s="28">
        <v>10.8</v>
      </c>
      <c r="G67" s="61">
        <v>10.8</v>
      </c>
      <c r="H67" s="28"/>
      <c r="I67" s="28"/>
      <c r="J67" s="28"/>
      <c r="K67" s="28"/>
      <c r="L67" s="28"/>
      <c r="M67" s="28"/>
      <c r="N67" s="28"/>
      <c r="O67" s="28"/>
      <c r="P67" s="23"/>
      <c r="Q67" s="23"/>
      <c r="R67" s="23"/>
      <c r="S67" s="23"/>
      <c r="T67" s="28"/>
      <c r="U67" s="28"/>
      <c r="V67" s="28"/>
      <c r="W67" s="28"/>
      <c r="X67" s="28"/>
    </row>
    <row r="68" spans="1:24" s="6" customFormat="1" ht="12.75" customHeight="1" x14ac:dyDescent="0.2">
      <c r="A68" s="182" t="s">
        <v>116</v>
      </c>
      <c r="B68" s="183"/>
      <c r="C68" s="184"/>
      <c r="D68" s="28"/>
      <c r="E68" s="60"/>
      <c r="F68" s="28">
        <v>6</v>
      </c>
      <c r="G68" s="61">
        <v>6</v>
      </c>
      <c r="H68" s="28"/>
      <c r="I68" s="28"/>
      <c r="J68" s="28"/>
      <c r="K68" s="28"/>
      <c r="L68" s="28"/>
      <c r="M68" s="28"/>
      <c r="N68" s="28"/>
      <c r="O68" s="28"/>
      <c r="P68" s="28">
        <v>0.13200000000000001</v>
      </c>
      <c r="Q68" s="28">
        <v>2.2000000000000001E-3</v>
      </c>
      <c r="R68" s="28">
        <v>6.9999999999999999E-4</v>
      </c>
      <c r="S68" s="28">
        <v>3.3E-3</v>
      </c>
      <c r="T68" s="28"/>
      <c r="U68" s="28"/>
      <c r="V68" s="28"/>
      <c r="W68" s="28"/>
      <c r="X68" s="28"/>
    </row>
    <row r="69" spans="1:24" s="6" customFormat="1" ht="13.5" customHeight="1" x14ac:dyDescent="0.2">
      <c r="A69" s="182" t="s">
        <v>117</v>
      </c>
      <c r="B69" s="183"/>
      <c r="C69" s="184"/>
      <c r="D69" s="28"/>
      <c r="E69" s="60"/>
      <c r="F69" s="28">
        <v>15.3</v>
      </c>
      <c r="G69" s="61">
        <v>15</v>
      </c>
      <c r="H69" s="28"/>
      <c r="I69" s="28"/>
      <c r="J69" s="28"/>
      <c r="K69" s="28"/>
      <c r="L69" s="28"/>
      <c r="M69" s="28"/>
      <c r="N69" s="28"/>
      <c r="O69" s="28"/>
      <c r="P69" s="25"/>
      <c r="Q69" s="25"/>
      <c r="R69" s="25"/>
      <c r="S69" s="25"/>
      <c r="T69" s="28"/>
      <c r="U69" s="28"/>
      <c r="V69" s="28"/>
      <c r="W69" s="28"/>
      <c r="X69" s="28"/>
    </row>
    <row r="70" spans="1:24" s="6" customFormat="1" ht="11.25" customHeight="1" x14ac:dyDescent="0.2">
      <c r="A70" s="182" t="s">
        <v>26</v>
      </c>
      <c r="B70" s="183"/>
      <c r="C70" s="184"/>
      <c r="D70" s="28"/>
      <c r="E70" s="60"/>
      <c r="F70" s="28">
        <v>3</v>
      </c>
      <c r="G70" s="61">
        <v>3</v>
      </c>
      <c r="H70" s="28"/>
      <c r="I70" s="28"/>
      <c r="J70" s="28"/>
      <c r="K70" s="28"/>
      <c r="L70" s="28"/>
      <c r="M70" s="28"/>
      <c r="N70" s="28"/>
      <c r="O70" s="28"/>
      <c r="P70" s="28">
        <v>4.4999999999999998E-2</v>
      </c>
      <c r="Q70" s="28">
        <v>2.9999999999999997E-4</v>
      </c>
      <c r="R70" s="28"/>
      <c r="S70" s="28"/>
      <c r="T70" s="28"/>
      <c r="U70" s="28"/>
      <c r="V70" s="28"/>
      <c r="W70" s="28"/>
      <c r="X70" s="28"/>
    </row>
    <row r="71" spans="1:24" s="6" customFormat="1" ht="12.75" customHeight="1" x14ac:dyDescent="0.2">
      <c r="A71" s="182" t="s">
        <v>38</v>
      </c>
      <c r="B71" s="183"/>
      <c r="C71" s="184"/>
      <c r="D71" s="28"/>
      <c r="E71" s="60"/>
      <c r="F71" s="28">
        <v>0.03</v>
      </c>
      <c r="G71" s="61">
        <v>0.03</v>
      </c>
      <c r="H71" s="28"/>
      <c r="I71" s="28"/>
      <c r="J71" s="28"/>
      <c r="K71" s="28"/>
      <c r="L71" s="28"/>
      <c r="M71" s="28"/>
      <c r="N71" s="28"/>
      <c r="O71" s="28"/>
      <c r="P71" s="25"/>
      <c r="Q71" s="25"/>
      <c r="R71" s="25"/>
      <c r="S71" s="25"/>
      <c r="T71" s="28"/>
      <c r="U71" s="28"/>
      <c r="V71" s="28"/>
      <c r="W71" s="28"/>
      <c r="X71" s="28"/>
    </row>
    <row r="72" spans="1:24" s="6" customFormat="1" ht="12" customHeight="1" x14ac:dyDescent="0.2">
      <c r="A72" s="182" t="s">
        <v>118</v>
      </c>
      <c r="B72" s="183"/>
      <c r="C72" s="184"/>
      <c r="D72" s="28"/>
      <c r="E72" s="60"/>
      <c r="F72" s="28">
        <v>6</v>
      </c>
      <c r="G72" s="61">
        <v>6</v>
      </c>
      <c r="H72" s="28"/>
      <c r="I72" s="28"/>
      <c r="J72" s="28"/>
      <c r="K72" s="28"/>
      <c r="L72" s="28"/>
      <c r="M72" s="28"/>
      <c r="N72" s="28"/>
      <c r="O72" s="28"/>
      <c r="P72" s="153"/>
      <c r="Q72" s="153"/>
      <c r="R72" s="153"/>
      <c r="S72" s="153">
        <v>1.5E-3</v>
      </c>
      <c r="T72" s="28"/>
      <c r="U72" s="28"/>
      <c r="V72" s="28"/>
      <c r="W72" s="28"/>
      <c r="X72" s="28"/>
    </row>
    <row r="73" spans="1:24" s="6" customFormat="1" ht="12" customHeight="1" x14ac:dyDescent="0.2">
      <c r="A73" s="182" t="s">
        <v>54</v>
      </c>
      <c r="B73" s="183"/>
      <c r="C73" s="184"/>
      <c r="D73" s="28"/>
      <c r="E73" s="60"/>
      <c r="F73" s="28">
        <v>6</v>
      </c>
      <c r="G73" s="61">
        <v>6</v>
      </c>
      <c r="H73" s="28"/>
      <c r="I73" s="28"/>
      <c r="J73" s="28"/>
      <c r="K73" s="28"/>
      <c r="L73" s="28"/>
      <c r="M73" s="28"/>
      <c r="N73" s="28"/>
      <c r="O73" s="28"/>
      <c r="P73" s="28">
        <v>4.4999999999999997E-3</v>
      </c>
      <c r="Q73" s="23"/>
      <c r="R73" s="23"/>
      <c r="S73" s="23"/>
      <c r="T73" s="28"/>
      <c r="U73" s="28"/>
      <c r="V73" s="28"/>
      <c r="W73" s="28"/>
      <c r="X73" s="28"/>
    </row>
    <row r="74" spans="1:24" x14ac:dyDescent="0.25">
      <c r="A74" s="170" t="s">
        <v>27</v>
      </c>
      <c r="B74" s="171"/>
      <c r="C74" s="172"/>
      <c r="D74" s="28"/>
      <c r="E74" s="60"/>
      <c r="F74" s="28">
        <v>39.9</v>
      </c>
      <c r="G74" s="61">
        <v>39.9</v>
      </c>
      <c r="H74" s="28"/>
      <c r="I74" s="28"/>
      <c r="J74" s="28"/>
      <c r="K74" s="28"/>
      <c r="L74" s="28"/>
      <c r="M74" s="28"/>
      <c r="N74" s="28"/>
      <c r="O74" s="28"/>
      <c r="P74" s="25"/>
      <c r="Q74" s="25"/>
      <c r="R74" s="25"/>
      <c r="S74" s="25"/>
      <c r="T74" s="28"/>
      <c r="U74" s="28"/>
      <c r="V74" s="28"/>
      <c r="W74" s="28"/>
      <c r="X74" s="28"/>
    </row>
    <row r="75" spans="1:24" s="6" customFormat="1" ht="13.5" customHeight="1" x14ac:dyDescent="0.2">
      <c r="A75" s="176" t="s">
        <v>119</v>
      </c>
      <c r="B75" s="177"/>
      <c r="C75" s="178"/>
      <c r="D75" s="23" t="s">
        <v>120</v>
      </c>
      <c r="E75" s="48">
        <v>50</v>
      </c>
      <c r="F75" s="28"/>
      <c r="G75" s="61"/>
      <c r="H75" s="23">
        <v>0.97</v>
      </c>
      <c r="I75" s="23">
        <v>2.2599999999999998</v>
      </c>
      <c r="J75" s="23">
        <v>6.63</v>
      </c>
      <c r="K75" s="23">
        <v>50.75</v>
      </c>
      <c r="L75" s="23">
        <v>0.01</v>
      </c>
      <c r="M75" s="23">
        <v>0.16</v>
      </c>
      <c r="N75" s="23">
        <v>12.6</v>
      </c>
      <c r="O75" s="23">
        <v>0.04</v>
      </c>
      <c r="P75" s="44">
        <f>SUM(P76:P81)</f>
        <v>0.11</v>
      </c>
      <c r="Q75" s="44">
        <f t="shared" ref="Q75:S75" si="14">SUM(Q76:Q81)</f>
        <v>4.2499999999999994E-3</v>
      </c>
      <c r="R75" s="44">
        <f t="shared" si="14"/>
        <v>5.0000000000000001E-4</v>
      </c>
      <c r="S75" s="44">
        <f t="shared" si="14"/>
        <v>1.3000000000000001E-2</v>
      </c>
      <c r="T75" s="23">
        <v>31.36</v>
      </c>
      <c r="U75" s="23">
        <v>40.06</v>
      </c>
      <c r="V75" s="23">
        <v>24.48</v>
      </c>
      <c r="W75" s="23">
        <v>4.4000000000000004</v>
      </c>
      <c r="X75" s="23">
        <v>0.08</v>
      </c>
    </row>
    <row r="76" spans="1:24" s="6" customFormat="1" ht="14.25" customHeight="1" x14ac:dyDescent="0.2">
      <c r="A76" s="182" t="s">
        <v>24</v>
      </c>
      <c r="B76" s="183"/>
      <c r="C76" s="184"/>
      <c r="D76" s="23"/>
      <c r="E76" s="48"/>
      <c r="F76" s="28">
        <v>25</v>
      </c>
      <c r="G76" s="61">
        <v>25</v>
      </c>
      <c r="H76" s="28"/>
      <c r="I76" s="28"/>
      <c r="J76" s="28"/>
      <c r="K76" s="28"/>
      <c r="L76" s="28"/>
      <c r="M76" s="28"/>
      <c r="N76" s="28"/>
      <c r="O76" s="28"/>
      <c r="P76" s="25">
        <v>7.4999999999999997E-2</v>
      </c>
      <c r="Q76" s="25">
        <v>4.0000000000000001E-3</v>
      </c>
      <c r="R76" s="25">
        <v>4.0000000000000002E-4</v>
      </c>
      <c r="S76" s="25">
        <v>1.2500000000000001E-2</v>
      </c>
      <c r="T76" s="28"/>
      <c r="U76" s="28"/>
      <c r="V76" s="28"/>
      <c r="W76" s="28"/>
      <c r="X76" s="28"/>
    </row>
    <row r="77" spans="1:24" s="6" customFormat="1" ht="12.75" customHeight="1" x14ac:dyDescent="0.2">
      <c r="A77" s="182" t="s">
        <v>55</v>
      </c>
      <c r="B77" s="183"/>
      <c r="C77" s="184"/>
      <c r="D77" s="23"/>
      <c r="E77" s="48"/>
      <c r="F77" s="28">
        <v>2.2999999999999998</v>
      </c>
      <c r="G77" s="61">
        <v>2.2999999999999998</v>
      </c>
      <c r="H77" s="28"/>
      <c r="I77" s="28"/>
      <c r="J77" s="28"/>
      <c r="K77" s="28"/>
      <c r="L77" s="28"/>
      <c r="M77" s="28"/>
      <c r="N77" s="28"/>
      <c r="O77" s="28"/>
      <c r="P77" s="25"/>
      <c r="Q77" s="25">
        <v>5.0000000000000002E-5</v>
      </c>
      <c r="R77" s="25">
        <v>1E-4</v>
      </c>
      <c r="S77" s="25">
        <v>5.0000000000000001E-4</v>
      </c>
      <c r="T77" s="28"/>
      <c r="U77" s="28"/>
      <c r="V77" s="28"/>
      <c r="W77" s="28"/>
      <c r="X77" s="28"/>
    </row>
    <row r="78" spans="1:24" s="6" customFormat="1" ht="13.5" customHeight="1" x14ac:dyDescent="0.2">
      <c r="A78" s="182" t="s">
        <v>67</v>
      </c>
      <c r="B78" s="183"/>
      <c r="C78" s="184"/>
      <c r="D78" s="23"/>
      <c r="E78" s="48"/>
      <c r="F78" s="28">
        <v>4</v>
      </c>
      <c r="G78" s="61">
        <v>4</v>
      </c>
      <c r="H78" s="28"/>
      <c r="I78" s="28"/>
      <c r="J78" s="28"/>
      <c r="K78" s="28"/>
      <c r="L78" s="28"/>
      <c r="M78" s="28"/>
      <c r="N78" s="28"/>
      <c r="O78" s="28"/>
      <c r="P78" s="25"/>
      <c r="Q78" s="25"/>
      <c r="R78" s="25"/>
      <c r="S78" s="25"/>
      <c r="T78" s="28"/>
      <c r="U78" s="28"/>
      <c r="V78" s="28"/>
      <c r="W78" s="28"/>
      <c r="X78" s="28"/>
    </row>
    <row r="79" spans="1:24" s="6" customFormat="1" ht="12.75" customHeight="1" x14ac:dyDescent="0.2">
      <c r="A79" s="182" t="s">
        <v>26</v>
      </c>
      <c r="B79" s="183"/>
      <c r="C79" s="184"/>
      <c r="D79" s="23"/>
      <c r="E79" s="48"/>
      <c r="F79" s="28">
        <v>2.2999999999999998</v>
      </c>
      <c r="G79" s="61">
        <v>2.2999999999999998</v>
      </c>
      <c r="H79" s="28"/>
      <c r="I79" s="28"/>
      <c r="J79" s="28"/>
      <c r="K79" s="28"/>
      <c r="L79" s="28"/>
      <c r="M79" s="28"/>
      <c r="N79" s="28"/>
      <c r="O79" s="28"/>
      <c r="P79" s="25">
        <v>3.5000000000000003E-2</v>
      </c>
      <c r="Q79" s="25">
        <v>2.0000000000000001E-4</v>
      </c>
      <c r="R79" s="25"/>
      <c r="S79" s="25"/>
      <c r="T79" s="28"/>
      <c r="U79" s="28"/>
      <c r="V79" s="28"/>
      <c r="W79" s="28"/>
      <c r="X79" s="28"/>
    </row>
    <row r="80" spans="1:24" s="6" customFormat="1" ht="13.5" customHeight="1" x14ac:dyDescent="0.2">
      <c r="A80" s="182" t="s">
        <v>38</v>
      </c>
      <c r="B80" s="183"/>
      <c r="C80" s="184"/>
      <c r="D80" s="23"/>
      <c r="E80" s="48"/>
      <c r="F80" s="28">
        <v>2.5000000000000001E-2</v>
      </c>
      <c r="G80" s="61">
        <v>2.5000000000000001E-2</v>
      </c>
      <c r="H80" s="28"/>
      <c r="I80" s="28"/>
      <c r="J80" s="28"/>
      <c r="K80" s="28"/>
      <c r="L80" s="28"/>
      <c r="M80" s="28"/>
      <c r="N80" s="28"/>
      <c r="O80" s="28"/>
      <c r="P80" s="25"/>
      <c r="Q80" s="25"/>
      <c r="R80" s="25"/>
      <c r="S80" s="25"/>
      <c r="T80" s="28"/>
      <c r="U80" s="28"/>
      <c r="V80" s="28"/>
      <c r="W80" s="28"/>
      <c r="X80" s="28"/>
    </row>
    <row r="81" spans="1:24" s="6" customFormat="1" ht="12" customHeight="1" x14ac:dyDescent="0.2">
      <c r="A81" s="182" t="s">
        <v>27</v>
      </c>
      <c r="B81" s="183"/>
      <c r="C81" s="184"/>
      <c r="D81" s="23"/>
      <c r="E81" s="48"/>
      <c r="F81" s="28">
        <v>25</v>
      </c>
      <c r="G81" s="61">
        <v>25</v>
      </c>
      <c r="H81" s="28"/>
      <c r="I81" s="28"/>
      <c r="J81" s="28"/>
      <c r="K81" s="28"/>
      <c r="L81" s="28"/>
      <c r="M81" s="28"/>
      <c r="N81" s="28"/>
      <c r="O81" s="28"/>
      <c r="P81" s="25"/>
      <c r="Q81" s="25"/>
      <c r="R81" s="25"/>
      <c r="S81" s="25"/>
      <c r="T81" s="28"/>
      <c r="U81" s="28"/>
      <c r="V81" s="28"/>
      <c r="W81" s="28"/>
      <c r="X81" s="28"/>
    </row>
    <row r="82" spans="1:24" ht="14.25" customHeight="1" x14ac:dyDescent="0.25">
      <c r="A82" s="234" t="s">
        <v>35</v>
      </c>
      <c r="B82" s="235"/>
      <c r="C82" s="236"/>
      <c r="D82" s="23" t="s">
        <v>36</v>
      </c>
      <c r="E82" s="23">
        <v>180</v>
      </c>
      <c r="F82" s="23"/>
      <c r="G82" s="23"/>
      <c r="H82" s="23">
        <v>3.29</v>
      </c>
      <c r="I82" s="23">
        <v>1.94</v>
      </c>
      <c r="J82" s="23">
        <v>24.6</v>
      </c>
      <c r="K82" s="39">
        <v>145.27000000000001</v>
      </c>
      <c r="L82" s="23">
        <v>0.05</v>
      </c>
      <c r="M82" s="23">
        <v>1</v>
      </c>
      <c r="N82" s="23">
        <v>12.6</v>
      </c>
      <c r="O82" s="23">
        <v>0.19</v>
      </c>
      <c r="P82" s="44">
        <f>SUM(P83:P87)</f>
        <v>0.39800000000000002</v>
      </c>
      <c r="Q82" s="44">
        <f t="shared" ref="Q82:S82" si="15">SUM(Q83:Q87)</f>
        <v>2.12E-2</v>
      </c>
      <c r="R82" s="44">
        <f t="shared" si="15"/>
        <v>1.8E-3</v>
      </c>
      <c r="S82" s="44">
        <f t="shared" si="15"/>
        <v>6.6400000000000001E-2</v>
      </c>
      <c r="T82" s="23">
        <v>131.09</v>
      </c>
      <c r="U82" s="23">
        <v>155.75</v>
      </c>
      <c r="V82" s="23">
        <v>80.650000000000006</v>
      </c>
      <c r="W82" s="23">
        <v>17.93</v>
      </c>
      <c r="X82" s="23">
        <v>0.11</v>
      </c>
    </row>
    <row r="83" spans="1:24" ht="12" customHeight="1" x14ac:dyDescent="0.25">
      <c r="A83" s="227" t="s">
        <v>25</v>
      </c>
      <c r="B83" s="228"/>
      <c r="C83" s="229"/>
      <c r="D83" s="23"/>
      <c r="E83" s="23"/>
      <c r="F83" s="28">
        <v>9</v>
      </c>
      <c r="G83" s="28">
        <v>9</v>
      </c>
      <c r="H83" s="23"/>
      <c r="I83" s="23"/>
      <c r="J83" s="23"/>
      <c r="K83" s="39"/>
      <c r="L83" s="23"/>
      <c r="M83" s="23"/>
      <c r="N83" s="23"/>
      <c r="O83" s="23"/>
      <c r="P83" s="25"/>
      <c r="Q83" s="25"/>
      <c r="R83" s="25"/>
      <c r="S83" s="25"/>
      <c r="T83" s="23"/>
      <c r="U83" s="23"/>
      <c r="V83" s="23"/>
      <c r="W83" s="23"/>
      <c r="X83" s="23"/>
    </row>
    <row r="84" spans="1:24" ht="13.5" customHeight="1" x14ac:dyDescent="0.25">
      <c r="A84" s="224" t="s">
        <v>37</v>
      </c>
      <c r="B84" s="225"/>
      <c r="C84" s="226"/>
      <c r="D84" s="23"/>
      <c r="E84" s="23"/>
      <c r="F84" s="28">
        <v>9</v>
      </c>
      <c r="G84" s="28">
        <v>9</v>
      </c>
      <c r="H84" s="23"/>
      <c r="I84" s="23"/>
      <c r="J84" s="23"/>
      <c r="K84" s="39"/>
      <c r="L84" s="23"/>
      <c r="M84" s="23"/>
      <c r="N84" s="23"/>
      <c r="O84" s="23"/>
      <c r="P84" s="25"/>
      <c r="Q84" s="25"/>
      <c r="R84" s="25"/>
      <c r="S84" s="25"/>
      <c r="T84" s="23"/>
      <c r="U84" s="23"/>
      <c r="V84" s="23"/>
      <c r="W84" s="23"/>
      <c r="X84" s="23"/>
    </row>
    <row r="85" spans="1:24" ht="13.5" customHeight="1" x14ac:dyDescent="0.25">
      <c r="A85" s="227" t="s">
        <v>24</v>
      </c>
      <c r="B85" s="228"/>
      <c r="C85" s="229"/>
      <c r="D85" s="23"/>
      <c r="E85" s="23"/>
      <c r="F85" s="28">
        <v>132.69999999999999</v>
      </c>
      <c r="G85" s="28">
        <v>126</v>
      </c>
      <c r="H85" s="23"/>
      <c r="I85" s="23"/>
      <c r="J85" s="23"/>
      <c r="K85" s="39"/>
      <c r="L85" s="28"/>
      <c r="M85" s="28"/>
      <c r="N85" s="28"/>
      <c r="O85" s="28"/>
      <c r="P85" s="28">
        <v>0.39800000000000002</v>
      </c>
      <c r="Q85" s="28">
        <v>2.12E-2</v>
      </c>
      <c r="R85" s="28">
        <v>1.8E-3</v>
      </c>
      <c r="S85" s="28">
        <v>6.6400000000000001E-2</v>
      </c>
      <c r="T85" s="28"/>
      <c r="U85" s="28"/>
      <c r="V85" s="28"/>
      <c r="W85" s="28"/>
      <c r="X85" s="28"/>
    </row>
    <row r="86" spans="1:24" ht="13.5" customHeight="1" x14ac:dyDescent="0.25">
      <c r="A86" s="227" t="s">
        <v>27</v>
      </c>
      <c r="B86" s="228"/>
      <c r="C86" s="229"/>
      <c r="D86" s="23"/>
      <c r="E86" s="28"/>
      <c r="F86" s="28">
        <v>36</v>
      </c>
      <c r="G86" s="28">
        <v>36</v>
      </c>
      <c r="H86" s="23"/>
      <c r="I86" s="23"/>
      <c r="J86" s="23"/>
      <c r="K86" s="39"/>
      <c r="L86" s="23"/>
      <c r="M86" s="23"/>
      <c r="N86" s="23"/>
      <c r="O86" s="23"/>
      <c r="P86" s="25"/>
      <c r="Q86" s="25"/>
      <c r="R86" s="25"/>
      <c r="S86" s="25"/>
      <c r="T86" s="23"/>
      <c r="U86" s="23"/>
      <c r="V86" s="23"/>
      <c r="W86" s="23"/>
      <c r="X86" s="23"/>
    </row>
    <row r="87" spans="1:24" ht="12.75" customHeight="1" x14ac:dyDescent="0.25">
      <c r="A87" s="224" t="s">
        <v>38</v>
      </c>
      <c r="B87" s="225"/>
      <c r="C87" s="226"/>
      <c r="D87" s="23"/>
      <c r="E87" s="28"/>
      <c r="F87" s="28">
        <v>0.01</v>
      </c>
      <c r="G87" s="28">
        <v>0.01</v>
      </c>
      <c r="H87" s="23"/>
      <c r="I87" s="23"/>
      <c r="J87" s="23"/>
      <c r="K87" s="39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x14ac:dyDescent="0.25">
      <c r="A88" s="176" t="s">
        <v>268</v>
      </c>
      <c r="B88" s="177"/>
      <c r="C88" s="178"/>
      <c r="D88" s="25"/>
      <c r="E88" s="23">
        <f t="shared" ref="E88" si="16">SUM(E64:E87)</f>
        <v>380</v>
      </c>
      <c r="F88" s="23"/>
      <c r="G88" s="23"/>
      <c r="H88" s="23">
        <f t="shared" ref="H88:X88" si="17">SUM(H64:H87)</f>
        <v>19.709999999999997</v>
      </c>
      <c r="I88" s="23">
        <f t="shared" si="17"/>
        <v>17.25</v>
      </c>
      <c r="J88" s="23">
        <f t="shared" si="17"/>
        <v>57.93</v>
      </c>
      <c r="K88" s="23">
        <f t="shared" si="17"/>
        <v>482.89</v>
      </c>
      <c r="L88" s="23">
        <f t="shared" si="17"/>
        <v>0.15</v>
      </c>
      <c r="M88" s="23">
        <f t="shared" si="17"/>
        <v>1.55</v>
      </c>
      <c r="N88" s="23">
        <f t="shared" si="17"/>
        <v>103.75999999999999</v>
      </c>
      <c r="O88" s="23">
        <f t="shared" si="17"/>
        <v>0.47</v>
      </c>
      <c r="P88" s="23">
        <f>SUM(P64+P75+P82)</f>
        <v>0.80449999999999999</v>
      </c>
      <c r="Q88" s="23">
        <f t="shared" ref="Q88:S88" si="18">SUM(Q64+Q75+Q82)</f>
        <v>2.7949999999999999E-2</v>
      </c>
      <c r="R88" s="23">
        <f t="shared" si="18"/>
        <v>4.8000000000000004E-3</v>
      </c>
      <c r="S88" s="23">
        <f t="shared" si="18"/>
        <v>8.6999999999999994E-2</v>
      </c>
      <c r="T88" s="23">
        <f t="shared" si="17"/>
        <v>322.5</v>
      </c>
      <c r="U88" s="23">
        <f t="shared" si="17"/>
        <v>422.4</v>
      </c>
      <c r="V88" s="23">
        <f t="shared" si="17"/>
        <v>315.2</v>
      </c>
      <c r="W88" s="23">
        <f t="shared" si="17"/>
        <v>50.29</v>
      </c>
      <c r="X88" s="23">
        <f t="shared" si="17"/>
        <v>1.3000000000000003</v>
      </c>
    </row>
    <row r="89" spans="1:24" ht="13.5" customHeight="1" x14ac:dyDescent="0.25">
      <c r="A89" s="170"/>
      <c r="B89" s="171"/>
      <c r="C89" s="172"/>
      <c r="D89" s="185" t="s">
        <v>72</v>
      </c>
      <c r="E89" s="186"/>
      <c r="F89" s="186"/>
      <c r="G89" s="187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s="67" customFormat="1" ht="11.25" x14ac:dyDescent="0.2">
      <c r="A90" s="176" t="s">
        <v>295</v>
      </c>
      <c r="B90" s="177"/>
      <c r="C90" s="178"/>
      <c r="D90" s="43" t="s">
        <v>296</v>
      </c>
      <c r="E90" s="23">
        <v>90</v>
      </c>
      <c r="F90" s="23"/>
      <c r="G90" s="23"/>
      <c r="H90" s="23">
        <v>11.94</v>
      </c>
      <c r="I90" s="23">
        <v>10.119999999999999</v>
      </c>
      <c r="J90" s="23">
        <v>3.17</v>
      </c>
      <c r="K90" s="23">
        <v>166.67</v>
      </c>
      <c r="L90" s="23">
        <v>0.18</v>
      </c>
      <c r="M90" s="23">
        <v>7.61</v>
      </c>
      <c r="N90" s="23">
        <v>5209</v>
      </c>
      <c r="O90" s="23">
        <v>130.65</v>
      </c>
      <c r="P90" s="44">
        <f>SUM(P91:P92)</f>
        <v>4.806</v>
      </c>
      <c r="Q90" s="44">
        <f t="shared" ref="Q90" si="19">SUM(Q91:Q92)</f>
        <v>1.01E-2</v>
      </c>
      <c r="R90" s="44">
        <f>SUM(R91:R92)</f>
        <v>9.5999999999999992E-3</v>
      </c>
      <c r="S90" s="44">
        <f>SUM(S91:S92)</f>
        <v>0</v>
      </c>
      <c r="T90" s="23">
        <v>29.94</v>
      </c>
      <c r="U90" s="23">
        <v>183.69</v>
      </c>
      <c r="V90" s="23">
        <v>215.6</v>
      </c>
      <c r="W90" s="23">
        <v>15.74</v>
      </c>
      <c r="X90" s="23">
        <v>4.5</v>
      </c>
    </row>
    <row r="91" spans="1:24" s="67" customFormat="1" ht="15" customHeight="1" x14ac:dyDescent="0.2">
      <c r="A91" s="182" t="s">
        <v>264</v>
      </c>
      <c r="B91" s="183"/>
      <c r="C91" s="184"/>
      <c r="D91" s="77"/>
      <c r="E91" s="25"/>
      <c r="F91" s="25">
        <v>160.19999999999999</v>
      </c>
      <c r="G91" s="25">
        <v>133.19999999999999</v>
      </c>
      <c r="H91" s="25"/>
      <c r="I91" s="25"/>
      <c r="J91" s="25"/>
      <c r="K91" s="25"/>
      <c r="L91" s="25"/>
      <c r="M91" s="25"/>
      <c r="N91" s="25"/>
      <c r="O91" s="25"/>
      <c r="P91" s="25">
        <v>4.806</v>
      </c>
      <c r="Q91" s="25">
        <v>1.01E-2</v>
      </c>
      <c r="R91" s="25">
        <v>9.5999999999999992E-3</v>
      </c>
      <c r="T91" s="25"/>
      <c r="U91" s="25"/>
      <c r="V91" s="25"/>
      <c r="W91" s="25"/>
      <c r="X91" s="25"/>
    </row>
    <row r="92" spans="1:24" s="67" customFormat="1" ht="12.75" customHeight="1" x14ac:dyDescent="0.2">
      <c r="A92" s="170" t="s">
        <v>47</v>
      </c>
      <c r="B92" s="171"/>
      <c r="C92" s="172"/>
      <c r="D92" s="77"/>
      <c r="E92" s="25"/>
      <c r="F92" s="25">
        <v>6</v>
      </c>
      <c r="G92" s="25">
        <v>6</v>
      </c>
      <c r="H92" s="25"/>
      <c r="I92" s="25"/>
      <c r="J92" s="25"/>
      <c r="K92" s="25"/>
      <c r="L92" s="25"/>
      <c r="M92" s="25"/>
      <c r="N92" s="25"/>
      <c r="O92" s="25"/>
      <c r="P92" s="23"/>
      <c r="Q92" s="23"/>
      <c r="R92" s="23"/>
      <c r="S92" s="23"/>
      <c r="T92" s="25"/>
      <c r="U92" s="25"/>
      <c r="V92" s="25"/>
      <c r="W92" s="25"/>
      <c r="X92" s="25"/>
    </row>
    <row r="93" spans="1:24" s="67" customFormat="1" ht="11.25" x14ac:dyDescent="0.2">
      <c r="A93" s="176" t="s">
        <v>125</v>
      </c>
      <c r="B93" s="177"/>
      <c r="C93" s="178"/>
      <c r="D93" s="43" t="s">
        <v>126</v>
      </c>
      <c r="E93" s="23">
        <v>20</v>
      </c>
      <c r="F93" s="23"/>
      <c r="G93" s="23"/>
      <c r="H93" s="23">
        <v>0.32</v>
      </c>
      <c r="I93" s="23">
        <v>1.17</v>
      </c>
      <c r="J93" s="23">
        <v>1.41</v>
      </c>
      <c r="K93" s="23">
        <v>17.5</v>
      </c>
      <c r="L93" s="23">
        <v>5.0000000000000001E-3</v>
      </c>
      <c r="M93" s="23">
        <v>0.26</v>
      </c>
      <c r="N93" s="23">
        <v>6.9</v>
      </c>
      <c r="O93" s="23">
        <v>6.0000000000000001E-3</v>
      </c>
      <c r="P93" s="44">
        <f>SUM(P94:P98)</f>
        <v>9.7000000000000003E-3</v>
      </c>
      <c r="Q93" s="44">
        <f t="shared" ref="Q93:S93" si="20">SUM(Q94:Q98)</f>
        <v>7.0000000000000007E-5</v>
      </c>
      <c r="R93" s="44">
        <f t="shared" si="20"/>
        <v>9.0000000000000006E-5</v>
      </c>
      <c r="S93" s="44">
        <f t="shared" si="20"/>
        <v>4.7999999999999996E-4</v>
      </c>
      <c r="T93" s="23">
        <v>6.43</v>
      </c>
      <c r="U93" s="23">
        <v>16.399999999999999</v>
      </c>
      <c r="V93" s="23">
        <v>6.53</v>
      </c>
      <c r="W93" s="23">
        <v>1.68</v>
      </c>
      <c r="X93" s="23">
        <v>0.08</v>
      </c>
    </row>
    <row r="94" spans="1:24" s="67" customFormat="1" ht="14.25" customHeight="1" x14ac:dyDescent="0.2">
      <c r="A94" s="182" t="s">
        <v>54</v>
      </c>
      <c r="B94" s="183"/>
      <c r="C94" s="184"/>
      <c r="D94" s="77"/>
      <c r="E94" s="25"/>
      <c r="F94" s="25">
        <v>5</v>
      </c>
      <c r="G94" s="25">
        <v>5</v>
      </c>
      <c r="H94" s="25"/>
      <c r="I94" s="25"/>
      <c r="J94" s="25"/>
      <c r="K94" s="25"/>
      <c r="L94" s="25"/>
      <c r="M94" s="25"/>
      <c r="N94" s="25"/>
      <c r="O94" s="25"/>
      <c r="P94" s="28">
        <v>3.7000000000000002E-3</v>
      </c>
      <c r="Q94" s="23"/>
      <c r="R94" s="23"/>
      <c r="S94" s="23"/>
      <c r="T94" s="25"/>
      <c r="U94" s="25"/>
      <c r="V94" s="25"/>
      <c r="W94" s="25"/>
      <c r="X94" s="25"/>
    </row>
    <row r="95" spans="1:24" s="67" customFormat="1" ht="14.25" customHeight="1" x14ac:dyDescent="0.2">
      <c r="A95" s="182" t="s">
        <v>55</v>
      </c>
      <c r="B95" s="183"/>
      <c r="C95" s="184"/>
      <c r="D95" s="77"/>
      <c r="E95" s="25"/>
      <c r="F95" s="25">
        <v>1.5</v>
      </c>
      <c r="G95" s="25">
        <v>1.5</v>
      </c>
      <c r="H95" s="25"/>
      <c r="I95" s="25"/>
      <c r="J95" s="25"/>
      <c r="K95" s="25"/>
      <c r="L95" s="25"/>
      <c r="M95" s="25"/>
      <c r="N95" s="25"/>
      <c r="O95" s="25"/>
      <c r="Q95" s="28">
        <v>3.0000000000000001E-5</v>
      </c>
      <c r="R95" s="28">
        <v>9.0000000000000006E-5</v>
      </c>
      <c r="S95" s="28">
        <v>3.3E-4</v>
      </c>
      <c r="T95" s="25"/>
      <c r="U95" s="25"/>
      <c r="V95" s="25"/>
      <c r="W95" s="25"/>
      <c r="X95" s="25"/>
    </row>
    <row r="96" spans="1:24" s="67" customFormat="1" ht="12.75" customHeight="1" x14ac:dyDescent="0.2">
      <c r="A96" s="182" t="s">
        <v>26</v>
      </c>
      <c r="B96" s="183"/>
      <c r="C96" s="184"/>
      <c r="D96" s="77"/>
      <c r="E96" s="25"/>
      <c r="F96" s="25">
        <v>0.4</v>
      </c>
      <c r="G96" s="25">
        <v>0.4</v>
      </c>
      <c r="H96" s="25"/>
      <c r="I96" s="25"/>
      <c r="J96" s="25"/>
      <c r="K96" s="25"/>
      <c r="L96" s="25"/>
      <c r="M96" s="25"/>
      <c r="N96" s="25"/>
      <c r="O96" s="25"/>
      <c r="P96" s="25">
        <v>6.0000000000000001E-3</v>
      </c>
      <c r="Q96" s="25">
        <v>4.0000000000000003E-5</v>
      </c>
      <c r="R96" s="25"/>
      <c r="S96" s="25"/>
      <c r="T96" s="25"/>
      <c r="U96" s="25"/>
      <c r="V96" s="25"/>
      <c r="W96" s="25"/>
      <c r="X96" s="25"/>
    </row>
    <row r="97" spans="1:24" s="67" customFormat="1" ht="14.25" customHeight="1" x14ac:dyDescent="0.2">
      <c r="A97" s="182" t="s">
        <v>45</v>
      </c>
      <c r="B97" s="183"/>
      <c r="C97" s="184"/>
      <c r="D97" s="77"/>
      <c r="E97" s="25"/>
      <c r="F97" s="25">
        <v>4.8</v>
      </c>
      <c r="G97" s="25">
        <v>4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>
        <v>1.4999999999999999E-4</v>
      </c>
      <c r="T97" s="25"/>
      <c r="U97" s="25"/>
      <c r="V97" s="25"/>
      <c r="W97" s="25"/>
      <c r="X97" s="25"/>
    </row>
    <row r="98" spans="1:24" s="67" customFormat="1" ht="11.25" x14ac:dyDescent="0.2">
      <c r="A98" s="182" t="s">
        <v>27</v>
      </c>
      <c r="B98" s="183"/>
      <c r="C98" s="184"/>
      <c r="D98" s="43"/>
      <c r="E98" s="28"/>
      <c r="F98" s="28">
        <v>15</v>
      </c>
      <c r="G98" s="28">
        <v>15</v>
      </c>
      <c r="H98" s="23"/>
      <c r="I98" s="23"/>
      <c r="J98" s="23"/>
      <c r="K98" s="23"/>
      <c r="L98" s="23"/>
      <c r="M98" s="23"/>
      <c r="N98" s="23"/>
      <c r="O98" s="23"/>
      <c r="P98" s="25"/>
      <c r="Q98" s="25"/>
      <c r="R98" s="25"/>
      <c r="S98" s="25"/>
      <c r="T98" s="23"/>
      <c r="U98" s="23"/>
      <c r="V98" s="23"/>
      <c r="W98" s="23"/>
      <c r="X98" s="23"/>
    </row>
    <row r="99" spans="1:24" x14ac:dyDescent="0.25">
      <c r="A99" s="176" t="s">
        <v>184</v>
      </c>
      <c r="B99" s="177"/>
      <c r="C99" s="178"/>
      <c r="D99" s="23" t="s">
        <v>147</v>
      </c>
      <c r="E99" s="23">
        <v>150</v>
      </c>
      <c r="F99" s="23"/>
      <c r="G99" s="23"/>
      <c r="H99" s="23">
        <v>8.59</v>
      </c>
      <c r="I99" s="23">
        <v>9.27</v>
      </c>
      <c r="J99" s="23">
        <v>38.700000000000003</v>
      </c>
      <c r="K99" s="23">
        <v>271</v>
      </c>
      <c r="L99" s="23">
        <v>0.2</v>
      </c>
      <c r="M99" s="23">
        <v>0</v>
      </c>
      <c r="N99" s="23">
        <v>38.83</v>
      </c>
      <c r="O99" s="23">
        <v>0.12</v>
      </c>
      <c r="P99" s="23">
        <f>SUM(P100:P103)</f>
        <v>7.4999999999999997E-2</v>
      </c>
      <c r="Q99" s="23">
        <f t="shared" ref="Q99:S99" si="21">SUM(Q100:Q103)</f>
        <v>2.8E-3</v>
      </c>
      <c r="R99" s="23">
        <f t="shared" si="21"/>
        <v>9.9000000000000008E-3</v>
      </c>
      <c r="S99" s="23">
        <f t="shared" si="21"/>
        <v>6.4000000000000003E-3</v>
      </c>
      <c r="T99" s="23">
        <v>25.62</v>
      </c>
      <c r="U99" s="23">
        <v>259.74</v>
      </c>
      <c r="V99" s="23">
        <v>204.22</v>
      </c>
      <c r="W99" s="23">
        <v>136.43</v>
      </c>
      <c r="X99" s="23">
        <v>4.59</v>
      </c>
    </row>
    <row r="100" spans="1:24" x14ac:dyDescent="0.25">
      <c r="A100" s="176" t="s">
        <v>251</v>
      </c>
      <c r="B100" s="177"/>
      <c r="C100" s="178"/>
      <c r="D100" s="23"/>
      <c r="E100" s="23">
        <v>5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x14ac:dyDescent="0.25">
      <c r="A101" s="182" t="s">
        <v>185</v>
      </c>
      <c r="B101" s="183"/>
      <c r="C101" s="184"/>
      <c r="D101" s="25"/>
      <c r="E101" s="25"/>
      <c r="F101" s="25">
        <v>71</v>
      </c>
      <c r="G101" s="25">
        <v>71</v>
      </c>
      <c r="H101" s="25"/>
      <c r="I101" s="25"/>
      <c r="J101" s="25"/>
      <c r="K101" s="25"/>
      <c r="L101" s="25"/>
      <c r="M101" s="25"/>
      <c r="N101" s="25"/>
      <c r="O101" s="25"/>
      <c r="Q101" s="28">
        <v>2.3E-3</v>
      </c>
      <c r="R101" s="28">
        <v>9.9000000000000008E-3</v>
      </c>
      <c r="S101" s="28">
        <v>6.4000000000000003E-3</v>
      </c>
      <c r="T101" s="25"/>
      <c r="U101" s="25"/>
      <c r="V101" s="25"/>
      <c r="W101" s="25"/>
      <c r="X101" s="25"/>
    </row>
    <row r="102" spans="1:24" x14ac:dyDescent="0.25">
      <c r="A102" s="170" t="s">
        <v>26</v>
      </c>
      <c r="B102" s="171"/>
      <c r="C102" s="172"/>
      <c r="D102" s="25"/>
      <c r="E102" s="25"/>
      <c r="F102" s="25">
        <v>5</v>
      </c>
      <c r="G102" s="25">
        <v>5</v>
      </c>
      <c r="H102" s="25"/>
      <c r="I102" s="25"/>
      <c r="J102" s="25"/>
      <c r="K102" s="25"/>
      <c r="L102" s="25"/>
      <c r="M102" s="25"/>
      <c r="N102" s="25"/>
      <c r="O102" s="25"/>
      <c r="P102" s="25">
        <v>7.4999999999999997E-2</v>
      </c>
      <c r="Q102" s="25">
        <v>5.0000000000000001E-4</v>
      </c>
      <c r="R102" s="25"/>
      <c r="S102" s="25"/>
      <c r="T102" s="25"/>
      <c r="U102" s="25"/>
      <c r="V102" s="25"/>
      <c r="W102" s="25"/>
      <c r="X102" s="25"/>
    </row>
    <row r="103" spans="1:24" x14ac:dyDescent="0.25">
      <c r="A103" s="170" t="s">
        <v>27</v>
      </c>
      <c r="B103" s="171"/>
      <c r="C103" s="172"/>
      <c r="D103" s="25"/>
      <c r="E103" s="25"/>
      <c r="F103" s="25">
        <v>106.5</v>
      </c>
      <c r="G103" s="25">
        <v>106.5</v>
      </c>
      <c r="H103" s="25"/>
      <c r="I103" s="25"/>
      <c r="J103" s="25"/>
      <c r="K103" s="25"/>
      <c r="L103" s="25"/>
      <c r="M103" s="25"/>
      <c r="N103" s="25"/>
      <c r="O103" s="25"/>
      <c r="P103" s="23"/>
      <c r="Q103" s="23"/>
      <c r="R103" s="23"/>
      <c r="S103" s="23"/>
      <c r="T103" s="25"/>
      <c r="U103" s="25"/>
      <c r="V103" s="25"/>
      <c r="W103" s="25"/>
      <c r="X103" s="25"/>
    </row>
    <row r="104" spans="1:24" ht="13.5" customHeight="1" x14ac:dyDescent="0.25">
      <c r="A104" s="176" t="s">
        <v>328</v>
      </c>
      <c r="B104" s="177"/>
      <c r="C104" s="178"/>
      <c r="D104" s="23" t="s">
        <v>326</v>
      </c>
      <c r="E104" s="23">
        <v>80</v>
      </c>
      <c r="F104" s="23"/>
      <c r="G104" s="23"/>
      <c r="H104" s="23">
        <v>2.57</v>
      </c>
      <c r="I104" s="23">
        <v>2.95</v>
      </c>
      <c r="J104" s="23">
        <v>4.75</v>
      </c>
      <c r="K104" s="23">
        <v>56.13</v>
      </c>
      <c r="L104" s="23">
        <v>0.05</v>
      </c>
      <c r="M104" s="23">
        <v>8.6199999999999992</v>
      </c>
      <c r="N104" s="23">
        <v>15.81</v>
      </c>
      <c r="O104" s="23">
        <v>0.04</v>
      </c>
      <c r="P104" s="44">
        <f>SUM(P105:P108)</f>
        <v>3.5999999999999997E-2</v>
      </c>
      <c r="Q104" s="44">
        <f t="shared" ref="Q104:S104" si="22">SUM(Q105:Q108)</f>
        <v>2.9999999999999997E-4</v>
      </c>
      <c r="R104" s="44">
        <f t="shared" si="22"/>
        <v>0</v>
      </c>
      <c r="S104" s="44">
        <f t="shared" si="22"/>
        <v>0</v>
      </c>
      <c r="T104" s="23">
        <v>21.09</v>
      </c>
      <c r="U104" s="23">
        <v>86.56</v>
      </c>
      <c r="V104" s="23">
        <v>54.64</v>
      </c>
      <c r="W104" s="23">
        <v>17.899999999999999</v>
      </c>
      <c r="X104" s="23">
        <v>0.62</v>
      </c>
    </row>
    <row r="105" spans="1:24" ht="12.75" customHeight="1" x14ac:dyDescent="0.25">
      <c r="A105" s="176" t="s">
        <v>329</v>
      </c>
      <c r="B105" s="177"/>
      <c r="C105" s="178"/>
      <c r="D105" s="25"/>
      <c r="E105" s="4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ht="12.75" customHeight="1" x14ac:dyDescent="0.25">
      <c r="A106" s="176" t="s">
        <v>251</v>
      </c>
      <c r="B106" s="177"/>
      <c r="C106" s="178"/>
      <c r="D106" s="25"/>
      <c r="E106" s="44">
        <v>3</v>
      </c>
      <c r="F106" s="25"/>
      <c r="G106" s="25"/>
      <c r="H106" s="26"/>
      <c r="I106" s="26"/>
      <c r="J106" s="26"/>
      <c r="K106" s="41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ht="15" customHeight="1" x14ac:dyDescent="0.25">
      <c r="A107" s="182" t="s">
        <v>331</v>
      </c>
      <c r="B107" s="183"/>
      <c r="C107" s="184"/>
      <c r="D107" s="25"/>
      <c r="E107" s="25"/>
      <c r="F107" s="25">
        <v>123.2</v>
      </c>
      <c r="G107" s="25">
        <v>80</v>
      </c>
      <c r="H107" s="26"/>
      <c r="I107" s="26"/>
      <c r="J107" s="26"/>
      <c r="K107" s="41"/>
      <c r="L107" s="25"/>
      <c r="M107" s="25"/>
      <c r="N107" s="25"/>
      <c r="O107" s="25"/>
      <c r="P107" s="28"/>
      <c r="Q107" s="28"/>
      <c r="R107" s="28"/>
      <c r="S107" s="28"/>
      <c r="T107" s="25"/>
      <c r="U107" s="25"/>
      <c r="V107" s="25"/>
      <c r="W107" s="25"/>
      <c r="X107" s="25"/>
    </row>
    <row r="108" spans="1:24" ht="12.75" customHeight="1" x14ac:dyDescent="0.25">
      <c r="A108" s="182" t="s">
        <v>26</v>
      </c>
      <c r="B108" s="183"/>
      <c r="C108" s="184"/>
      <c r="D108" s="25"/>
      <c r="E108" s="25"/>
      <c r="F108" s="25">
        <v>3</v>
      </c>
      <c r="G108" s="25">
        <v>3</v>
      </c>
      <c r="H108" s="26"/>
      <c r="I108" s="26"/>
      <c r="J108" s="26"/>
      <c r="K108" s="41"/>
      <c r="L108" s="25"/>
      <c r="M108" s="25"/>
      <c r="N108" s="25"/>
      <c r="O108" s="25"/>
      <c r="P108" s="28">
        <v>3.5999999999999997E-2</v>
      </c>
      <c r="Q108" s="28">
        <v>2.9999999999999997E-4</v>
      </c>
      <c r="R108" s="28"/>
      <c r="S108" s="28"/>
      <c r="T108" s="25"/>
      <c r="U108" s="25"/>
      <c r="V108" s="25"/>
      <c r="W108" s="25"/>
      <c r="X108" s="25"/>
    </row>
    <row r="109" spans="1:24" x14ac:dyDescent="0.25">
      <c r="A109" s="188" t="s">
        <v>130</v>
      </c>
      <c r="B109" s="189"/>
      <c r="C109" s="190"/>
      <c r="D109" s="31" t="s">
        <v>131</v>
      </c>
      <c r="E109" s="31">
        <v>200</v>
      </c>
      <c r="F109" s="62"/>
      <c r="G109" s="63"/>
      <c r="H109" s="35">
        <v>1.52</v>
      </c>
      <c r="I109" s="35">
        <v>1.35</v>
      </c>
      <c r="J109" s="35">
        <v>15.9</v>
      </c>
      <c r="K109" s="52">
        <v>81</v>
      </c>
      <c r="L109" s="37">
        <v>0.04</v>
      </c>
      <c r="M109" s="37">
        <v>1.33</v>
      </c>
      <c r="N109" s="37">
        <v>10</v>
      </c>
      <c r="O109" s="37">
        <v>0.16</v>
      </c>
      <c r="P109" s="23">
        <f>SUM(P110:P113)</f>
        <v>0.15</v>
      </c>
      <c r="Q109" s="23">
        <f t="shared" ref="Q109:S109" si="23">SUM(Q110:Q113)</f>
        <v>8.0000000000000002E-3</v>
      </c>
      <c r="R109" s="23">
        <f t="shared" si="23"/>
        <v>6.9999999999999999E-4</v>
      </c>
      <c r="S109" s="23">
        <f t="shared" si="23"/>
        <v>2.5500000000000002E-2</v>
      </c>
      <c r="T109" s="37">
        <v>126.6</v>
      </c>
      <c r="U109" s="37">
        <v>154.6</v>
      </c>
      <c r="V109" s="37">
        <v>92.8</v>
      </c>
      <c r="W109" s="37">
        <v>15.4</v>
      </c>
      <c r="X109" s="37">
        <v>0.41</v>
      </c>
    </row>
    <row r="110" spans="1:24" ht="13.5" customHeight="1" x14ac:dyDescent="0.25">
      <c r="A110" s="275" t="s">
        <v>24</v>
      </c>
      <c r="B110" s="262"/>
      <c r="C110" s="263"/>
      <c r="D110" s="64"/>
      <c r="E110" s="65"/>
      <c r="F110" s="55">
        <v>50</v>
      </c>
      <c r="G110" s="55">
        <v>50</v>
      </c>
      <c r="H110" s="34"/>
      <c r="I110" s="34"/>
      <c r="J110" s="34"/>
      <c r="K110" s="34"/>
      <c r="L110" s="34"/>
      <c r="M110" s="66"/>
      <c r="N110" s="34"/>
      <c r="O110" s="34"/>
      <c r="P110" s="28">
        <v>0.15</v>
      </c>
      <c r="Q110" s="28">
        <v>8.0000000000000002E-3</v>
      </c>
      <c r="R110" s="28">
        <v>6.9999999999999999E-4</v>
      </c>
      <c r="S110" s="28">
        <v>2.5000000000000001E-2</v>
      </c>
      <c r="T110" s="34"/>
      <c r="U110" s="34"/>
      <c r="V110" s="34"/>
      <c r="W110" s="34"/>
      <c r="X110" s="34"/>
    </row>
    <row r="111" spans="1:24" ht="13.5" customHeight="1" x14ac:dyDescent="0.25">
      <c r="A111" s="218" t="s">
        <v>92</v>
      </c>
      <c r="B111" s="219"/>
      <c r="C111" s="220"/>
      <c r="D111" s="64"/>
      <c r="E111" s="65"/>
      <c r="F111" s="55">
        <v>0.5</v>
      </c>
      <c r="G111" s="55">
        <v>0.5</v>
      </c>
      <c r="H111" s="34"/>
      <c r="I111" s="34"/>
      <c r="J111" s="34"/>
      <c r="K111" s="34"/>
      <c r="L111" s="34"/>
      <c r="M111" s="34"/>
      <c r="N111" s="34"/>
      <c r="O111" s="34"/>
      <c r="P111" s="28"/>
      <c r="Q111" s="28"/>
      <c r="R111" s="28"/>
      <c r="S111" s="25">
        <v>5.0000000000000001E-4</v>
      </c>
      <c r="T111" s="34"/>
      <c r="U111" s="34"/>
      <c r="V111" s="34"/>
      <c r="W111" s="34"/>
      <c r="X111" s="34"/>
    </row>
    <row r="112" spans="1:24" ht="12.75" customHeight="1" x14ac:dyDescent="0.25">
      <c r="A112" s="218" t="s">
        <v>67</v>
      </c>
      <c r="B112" s="219"/>
      <c r="C112" s="220"/>
      <c r="D112" s="64"/>
      <c r="E112" s="65"/>
      <c r="F112" s="55">
        <v>10</v>
      </c>
      <c r="G112" s="55">
        <v>10</v>
      </c>
      <c r="H112" s="34"/>
      <c r="I112" s="34"/>
      <c r="J112" s="34"/>
      <c r="K112" s="34"/>
      <c r="L112" s="34"/>
      <c r="M112" s="34"/>
      <c r="N112" s="34"/>
      <c r="O112" s="34"/>
      <c r="P112" s="25"/>
      <c r="Q112" s="25"/>
      <c r="R112" s="25"/>
      <c r="S112" s="25"/>
      <c r="T112" s="34"/>
      <c r="U112" s="34"/>
      <c r="V112" s="34"/>
      <c r="W112" s="34"/>
      <c r="X112" s="34"/>
    </row>
    <row r="113" spans="1:24" ht="12.75" customHeight="1" x14ac:dyDescent="0.25">
      <c r="A113" s="275" t="s">
        <v>27</v>
      </c>
      <c r="B113" s="262"/>
      <c r="C113" s="263"/>
      <c r="D113" s="64"/>
      <c r="E113" s="65"/>
      <c r="F113" s="55">
        <v>100</v>
      </c>
      <c r="G113" s="55">
        <v>100</v>
      </c>
      <c r="H113" s="34"/>
      <c r="I113" s="34"/>
      <c r="J113" s="34"/>
      <c r="K113" s="34"/>
      <c r="L113" s="34"/>
      <c r="M113" s="34"/>
      <c r="N113" s="34"/>
      <c r="O113" s="34"/>
      <c r="P113" s="23"/>
      <c r="Q113" s="23"/>
      <c r="R113" s="23"/>
      <c r="S113" s="23"/>
      <c r="T113" s="34"/>
      <c r="U113" s="34"/>
      <c r="V113" s="34"/>
      <c r="W113" s="34"/>
      <c r="X113" s="34"/>
    </row>
    <row r="114" spans="1:24" ht="12.75" customHeight="1" x14ac:dyDescent="0.25">
      <c r="A114" s="176" t="s">
        <v>286</v>
      </c>
      <c r="B114" s="177"/>
      <c r="C114" s="178"/>
      <c r="D114" s="25"/>
      <c r="E114" s="23">
        <v>15</v>
      </c>
      <c r="F114" s="23">
        <v>15</v>
      </c>
      <c r="G114" s="23"/>
      <c r="H114" s="23">
        <v>1.1499999999999999</v>
      </c>
      <c r="I114" s="23">
        <v>0.21</v>
      </c>
      <c r="J114" s="23">
        <v>5.65</v>
      </c>
      <c r="K114" s="39">
        <v>30.15</v>
      </c>
      <c r="L114" s="23">
        <v>0.03</v>
      </c>
      <c r="M114" s="23">
        <v>0</v>
      </c>
      <c r="N114" s="23">
        <v>0</v>
      </c>
      <c r="O114" s="23">
        <v>1.2999999999999999E-2</v>
      </c>
      <c r="P114" s="23">
        <v>0</v>
      </c>
      <c r="Q114" s="24">
        <v>8.0000000000000004E-4</v>
      </c>
      <c r="R114" s="23">
        <v>0</v>
      </c>
      <c r="S114" s="23">
        <v>0</v>
      </c>
      <c r="T114" s="23">
        <v>4.95</v>
      </c>
      <c r="U114" s="23">
        <v>36.6</v>
      </c>
      <c r="V114" s="23">
        <v>29.1</v>
      </c>
      <c r="W114" s="23">
        <v>8.5500000000000007</v>
      </c>
      <c r="X114" s="23">
        <v>0.67</v>
      </c>
    </row>
    <row r="115" spans="1:24" ht="13.5" customHeight="1" x14ac:dyDescent="0.25">
      <c r="A115" s="176" t="s">
        <v>32</v>
      </c>
      <c r="B115" s="177"/>
      <c r="C115" s="178"/>
      <c r="D115" s="26"/>
      <c r="E115" s="24">
        <v>25</v>
      </c>
      <c r="F115" s="24">
        <v>25</v>
      </c>
      <c r="G115" s="24"/>
      <c r="H115" s="24">
        <v>1.97</v>
      </c>
      <c r="I115" s="24">
        <v>0.25</v>
      </c>
      <c r="J115" s="24">
        <v>12.07</v>
      </c>
      <c r="K115" s="36">
        <v>58.45</v>
      </c>
      <c r="L115" s="23">
        <v>2.5000000000000001E-2</v>
      </c>
      <c r="M115" s="23">
        <v>0</v>
      </c>
      <c r="N115" s="23">
        <v>0</v>
      </c>
      <c r="O115" s="23">
        <v>0</v>
      </c>
      <c r="P115" s="23">
        <v>0</v>
      </c>
      <c r="Q115" s="23">
        <v>1.4E-3</v>
      </c>
      <c r="R115" s="23">
        <v>5.4999999999999997E-3</v>
      </c>
      <c r="S115" s="23">
        <v>7.1999999999999998E-3</v>
      </c>
      <c r="T115" s="23">
        <v>5.75</v>
      </c>
      <c r="U115" s="23">
        <v>0</v>
      </c>
      <c r="V115" s="23">
        <v>21.75</v>
      </c>
      <c r="W115" s="23">
        <v>8.25</v>
      </c>
      <c r="X115" s="23">
        <v>0.27</v>
      </c>
    </row>
    <row r="116" spans="1:24" x14ac:dyDescent="0.25">
      <c r="A116" s="176" t="s">
        <v>269</v>
      </c>
      <c r="B116" s="177"/>
      <c r="C116" s="178"/>
      <c r="D116" s="25"/>
      <c r="E116" s="23">
        <f>SUM(E90:E115)</f>
        <v>588</v>
      </c>
      <c r="F116" s="23"/>
      <c r="G116" s="23"/>
      <c r="H116" s="23">
        <f>SUM(H90:H115)</f>
        <v>28.06</v>
      </c>
      <c r="I116" s="23">
        <f t="shared" ref="I116:X116" si="24">SUM(I90:I115)</f>
        <v>25.32</v>
      </c>
      <c r="J116" s="23">
        <f t="shared" si="24"/>
        <v>81.650000000000006</v>
      </c>
      <c r="K116" s="23">
        <f t="shared" si="24"/>
        <v>680.9</v>
      </c>
      <c r="L116" s="23">
        <f t="shared" si="24"/>
        <v>0.53</v>
      </c>
      <c r="M116" s="23">
        <f t="shared" si="24"/>
        <v>17.82</v>
      </c>
      <c r="N116" s="23">
        <f t="shared" si="24"/>
        <v>5280.54</v>
      </c>
      <c r="O116" s="23">
        <f t="shared" si="24"/>
        <v>130.989</v>
      </c>
      <c r="P116" s="23">
        <f>SUM(P90+P93+P99+P104+P109+P114+P115)</f>
        <v>5.0766999999999998</v>
      </c>
      <c r="Q116" s="23">
        <f t="shared" si="24"/>
        <v>4.4740000000000002E-2</v>
      </c>
      <c r="R116" s="23">
        <f t="shared" si="24"/>
        <v>4.6079999999999996E-2</v>
      </c>
      <c r="S116" s="23">
        <f t="shared" si="24"/>
        <v>7.196000000000001E-2</v>
      </c>
      <c r="T116" s="23">
        <f t="shared" si="24"/>
        <v>220.38</v>
      </c>
      <c r="U116" s="23">
        <f t="shared" si="24"/>
        <v>737.59000000000015</v>
      </c>
      <c r="V116" s="23">
        <f t="shared" si="24"/>
        <v>624.64</v>
      </c>
      <c r="W116" s="23">
        <f t="shared" si="24"/>
        <v>203.95000000000005</v>
      </c>
      <c r="X116" s="23">
        <f t="shared" si="24"/>
        <v>11.139999999999999</v>
      </c>
    </row>
    <row r="117" spans="1:24" ht="12.75" customHeight="1" x14ac:dyDescent="0.25">
      <c r="A117" s="170"/>
      <c r="B117" s="171"/>
      <c r="C117" s="172"/>
      <c r="D117" s="185" t="s">
        <v>72</v>
      </c>
      <c r="E117" s="186"/>
      <c r="F117" s="186"/>
      <c r="G117" s="187"/>
      <c r="H117" s="25"/>
      <c r="I117" s="25"/>
      <c r="J117" s="25"/>
      <c r="K117" s="42"/>
      <c r="L117" s="25"/>
      <c r="M117" s="25"/>
      <c r="N117" s="25"/>
      <c r="O117" s="25"/>
      <c r="P117" s="47"/>
      <c r="Q117" s="47"/>
      <c r="R117" s="47"/>
      <c r="S117" s="47"/>
      <c r="T117" s="25"/>
      <c r="U117" s="25"/>
      <c r="V117" s="25"/>
      <c r="W117" s="25"/>
      <c r="X117" s="25"/>
    </row>
    <row r="118" spans="1:24" ht="16.5" customHeight="1" x14ac:dyDescent="0.25">
      <c r="A118" s="237" t="s">
        <v>62</v>
      </c>
      <c r="B118" s="237"/>
      <c r="C118" s="237"/>
      <c r="D118" s="23" t="s">
        <v>63</v>
      </c>
      <c r="E118" s="23">
        <v>190</v>
      </c>
      <c r="F118" s="23">
        <v>197</v>
      </c>
      <c r="G118" s="23">
        <v>190</v>
      </c>
      <c r="H118" s="24">
        <v>5.52</v>
      </c>
      <c r="I118" s="24">
        <v>4.76</v>
      </c>
      <c r="J118" s="24">
        <v>7.62</v>
      </c>
      <c r="K118" s="36">
        <v>95.24</v>
      </c>
      <c r="L118" s="23">
        <v>7.5999999999999998E-2</v>
      </c>
      <c r="M118" s="23">
        <v>1.33</v>
      </c>
      <c r="N118" s="23">
        <v>38.090000000000003</v>
      </c>
      <c r="O118" s="23">
        <v>0.32</v>
      </c>
      <c r="P118" s="154">
        <v>0.95</v>
      </c>
      <c r="Q118" s="154">
        <v>1.3299999999999999E-2</v>
      </c>
      <c r="R118" s="154">
        <v>0</v>
      </c>
      <c r="S118" s="154">
        <v>0</v>
      </c>
      <c r="T118" s="23">
        <v>228.57</v>
      </c>
      <c r="U118" s="23">
        <v>278.08999999999997</v>
      </c>
      <c r="V118" s="23">
        <v>171.43</v>
      </c>
      <c r="W118" s="23">
        <v>26.67</v>
      </c>
      <c r="X118" s="23">
        <v>0.19</v>
      </c>
    </row>
    <row r="119" spans="1:24" ht="13.5" customHeight="1" x14ac:dyDescent="0.25">
      <c r="A119" s="234" t="s">
        <v>306</v>
      </c>
      <c r="B119" s="235"/>
      <c r="C119" s="236"/>
      <c r="D119" s="23"/>
      <c r="E119" s="23">
        <v>10</v>
      </c>
      <c r="F119" s="23"/>
      <c r="G119" s="23"/>
      <c r="H119" s="23">
        <v>0.75</v>
      </c>
      <c r="I119" s="23">
        <v>1.33</v>
      </c>
      <c r="J119" s="23">
        <v>6.61</v>
      </c>
      <c r="K119" s="23">
        <v>41.5</v>
      </c>
      <c r="L119" s="23">
        <v>0</v>
      </c>
      <c r="M119" s="23">
        <v>0</v>
      </c>
      <c r="N119" s="23">
        <v>0</v>
      </c>
      <c r="O119" s="23">
        <v>0</v>
      </c>
      <c r="P119" s="47"/>
      <c r="Q119" s="47"/>
      <c r="R119" s="47"/>
      <c r="S119" s="47"/>
      <c r="T119" s="23">
        <v>0</v>
      </c>
      <c r="U119" s="23">
        <v>0</v>
      </c>
      <c r="V119" s="23">
        <v>0</v>
      </c>
      <c r="W119" s="23">
        <v>0</v>
      </c>
      <c r="X119" s="23">
        <v>0</v>
      </c>
    </row>
    <row r="120" spans="1:24" x14ac:dyDescent="0.25">
      <c r="A120" s="176" t="s">
        <v>271</v>
      </c>
      <c r="B120" s="177"/>
      <c r="C120" s="178"/>
      <c r="D120" s="25"/>
      <c r="E120" s="23">
        <f>SUM(E118:E119)</f>
        <v>200</v>
      </c>
      <c r="F120" s="23"/>
      <c r="G120" s="23"/>
      <c r="H120" s="23">
        <f>SUM(H118:H119)</f>
        <v>6.27</v>
      </c>
      <c r="I120" s="23">
        <f t="shared" ref="I120:X120" si="25">SUM(I118:I119)</f>
        <v>6.09</v>
      </c>
      <c r="J120" s="23">
        <f t="shared" si="25"/>
        <v>14.23</v>
      </c>
      <c r="K120" s="23">
        <f t="shared" si="25"/>
        <v>136.74</v>
      </c>
      <c r="L120" s="23">
        <f t="shared" si="25"/>
        <v>7.5999999999999998E-2</v>
      </c>
      <c r="M120" s="23">
        <f t="shared" si="25"/>
        <v>1.33</v>
      </c>
      <c r="N120" s="23">
        <f t="shared" si="25"/>
        <v>38.090000000000003</v>
      </c>
      <c r="O120" s="23">
        <f t="shared" si="25"/>
        <v>0.32</v>
      </c>
      <c r="P120" s="23">
        <f t="shared" si="25"/>
        <v>0.95</v>
      </c>
      <c r="Q120" s="23">
        <f>SUM(Q118:Q119)</f>
        <v>1.3299999999999999E-2</v>
      </c>
      <c r="R120" s="23">
        <f t="shared" si="25"/>
        <v>0</v>
      </c>
      <c r="S120" s="23">
        <f t="shared" si="25"/>
        <v>0</v>
      </c>
      <c r="T120" s="23">
        <f t="shared" si="25"/>
        <v>228.57</v>
      </c>
      <c r="U120" s="23">
        <f t="shared" si="25"/>
        <v>278.08999999999997</v>
      </c>
      <c r="V120" s="23">
        <f t="shared" si="25"/>
        <v>171.43</v>
      </c>
      <c r="W120" s="23">
        <f t="shared" si="25"/>
        <v>26.67</v>
      </c>
      <c r="X120" s="23">
        <f t="shared" si="25"/>
        <v>0.19</v>
      </c>
    </row>
    <row r="121" spans="1:24" x14ac:dyDescent="0.25">
      <c r="A121" s="185" t="s">
        <v>132</v>
      </c>
      <c r="B121" s="186"/>
      <c r="C121" s="187"/>
      <c r="D121" s="25"/>
      <c r="E121" s="23">
        <f>SUM(E22+E25+E62+E88+E116+E120)</f>
        <v>2815</v>
      </c>
      <c r="F121" s="23"/>
      <c r="G121" s="23"/>
      <c r="H121" s="23">
        <f t="shared" ref="H121:O121" si="26">SUM(H22+H25+H62+H88+H116+H120)</f>
        <v>104.50999999999999</v>
      </c>
      <c r="I121" s="23">
        <f t="shared" si="26"/>
        <v>86.43</v>
      </c>
      <c r="J121" s="23">
        <f t="shared" si="26"/>
        <v>346.08500000000004</v>
      </c>
      <c r="K121" s="23">
        <f t="shared" si="26"/>
        <v>2652.45</v>
      </c>
      <c r="L121" s="23">
        <f t="shared" si="26"/>
        <v>1.6660000000000001</v>
      </c>
      <c r="M121" s="23">
        <f t="shared" si="26"/>
        <v>92.128</v>
      </c>
      <c r="N121" s="23">
        <f t="shared" si="26"/>
        <v>5676.07</v>
      </c>
      <c r="O121" s="23">
        <f t="shared" si="26"/>
        <v>132.62100000000001</v>
      </c>
      <c r="P121" s="154">
        <f>SUM(P120+P116+P88+P62+P25+P22)</f>
        <v>9.7622</v>
      </c>
      <c r="Q121" s="154">
        <f t="shared" ref="Q121:S121" si="27">SUM(Q120+Q116+Q88+Q62+Q25+Q22)</f>
        <v>0.31056</v>
      </c>
      <c r="R121" s="154">
        <f t="shared" si="27"/>
        <v>8.9039999999999994E-2</v>
      </c>
      <c r="S121" s="154">
        <f t="shared" si="27"/>
        <v>1.1819200000000001</v>
      </c>
      <c r="T121" s="23">
        <f>SUM(T22+T25+T62+T88+T116+T120)</f>
        <v>1273.6099999999999</v>
      </c>
      <c r="U121" s="23">
        <f>SUM(U22+U25+U62+U88+U116+U120)</f>
        <v>4603.07</v>
      </c>
      <c r="V121" s="23">
        <f>SUM(V22+V25+V62+V88+V116+V120)</f>
        <v>1981.07</v>
      </c>
      <c r="W121" s="23">
        <f>SUM(W22+W25+W62+W88+W116+W120)</f>
        <v>527.18000000000006</v>
      </c>
      <c r="X121" s="23">
        <f>SUM(X22+X25+X62+X88+X116+X120)</f>
        <v>30.709999999999997</v>
      </c>
    </row>
  </sheetData>
  <mergeCells count="153">
    <mergeCell ref="A106:C106"/>
    <mergeCell ref="A99:C99"/>
    <mergeCell ref="A101:C101"/>
    <mergeCell ref="A102:C102"/>
    <mergeCell ref="A103:C103"/>
    <mergeCell ref="A116:C116"/>
    <mergeCell ref="A121:C121"/>
    <mergeCell ref="A117:C117"/>
    <mergeCell ref="A41:C41"/>
    <mergeCell ref="A114:C114"/>
    <mergeCell ref="A115:C115"/>
    <mergeCell ref="A104:C104"/>
    <mergeCell ref="A105:C105"/>
    <mergeCell ref="A107:C107"/>
    <mergeCell ref="A108:C108"/>
    <mergeCell ref="A109:C109"/>
    <mergeCell ref="A110:C110"/>
    <mergeCell ref="A111:C111"/>
    <mergeCell ref="A112:C112"/>
    <mergeCell ref="A113:C113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D89:G89"/>
    <mergeCell ref="A73:C73"/>
    <mergeCell ref="A75:C75"/>
    <mergeCell ref="A76:C76"/>
    <mergeCell ref="A77:C77"/>
    <mergeCell ref="A78:C78"/>
    <mergeCell ref="A79:C79"/>
    <mergeCell ref="A74:C74"/>
    <mergeCell ref="A86:C86"/>
    <mergeCell ref="A87:C87"/>
    <mergeCell ref="A88:C88"/>
    <mergeCell ref="A89:C89"/>
    <mergeCell ref="A68:C68"/>
    <mergeCell ref="A69:C69"/>
    <mergeCell ref="A70:C70"/>
    <mergeCell ref="A71:C71"/>
    <mergeCell ref="A72:C72"/>
    <mergeCell ref="A82:C82"/>
    <mergeCell ref="A83:C83"/>
    <mergeCell ref="A84:C84"/>
    <mergeCell ref="A85:C85"/>
    <mergeCell ref="A80:C80"/>
    <mergeCell ref="A81:C81"/>
    <mergeCell ref="A67:C67"/>
    <mergeCell ref="A62:C62"/>
    <mergeCell ref="A54:C54"/>
    <mergeCell ref="A55:C55"/>
    <mergeCell ref="A56:C56"/>
    <mergeCell ref="A60:C60"/>
    <mergeCell ref="A61:C61"/>
    <mergeCell ref="A59:C59"/>
    <mergeCell ref="A58:C58"/>
    <mergeCell ref="A57:C57"/>
    <mergeCell ref="A63:C63"/>
    <mergeCell ref="A50:C50"/>
    <mergeCell ref="A51:C51"/>
    <mergeCell ref="A52:C52"/>
    <mergeCell ref="A64:C64"/>
    <mergeCell ref="A65:C65"/>
    <mergeCell ref="A66:C66"/>
    <mergeCell ref="A34:C34"/>
    <mergeCell ref="A35:C35"/>
    <mergeCell ref="A36:C36"/>
    <mergeCell ref="A53:C53"/>
    <mergeCell ref="A43:C43"/>
    <mergeCell ref="A44:C44"/>
    <mergeCell ref="A45:C45"/>
    <mergeCell ref="A46:C46"/>
    <mergeCell ref="A47:C47"/>
    <mergeCell ref="A48:C48"/>
    <mergeCell ref="A37:C37"/>
    <mergeCell ref="A40:C40"/>
    <mergeCell ref="A32:C32"/>
    <mergeCell ref="A33:C33"/>
    <mergeCell ref="A119:C119"/>
    <mergeCell ref="A100:C100"/>
    <mergeCell ref="D117:G117"/>
    <mergeCell ref="A118:C118"/>
    <mergeCell ref="J4:J5"/>
    <mergeCell ref="K4:K5"/>
    <mergeCell ref="L4:L5"/>
    <mergeCell ref="A25:C25"/>
    <mergeCell ref="A26:C26"/>
    <mergeCell ref="D26:G26"/>
    <mergeCell ref="A21:C21"/>
    <mergeCell ref="A22:C22"/>
    <mergeCell ref="A23:C23"/>
    <mergeCell ref="D23:G23"/>
    <mergeCell ref="A24:C24"/>
    <mergeCell ref="A19:C19"/>
    <mergeCell ref="E3:E5"/>
    <mergeCell ref="F3:F5"/>
    <mergeCell ref="G3:G5"/>
    <mergeCell ref="I4:I5"/>
    <mergeCell ref="D63:G63"/>
    <mergeCell ref="A49:C49"/>
    <mergeCell ref="A120:C120"/>
    <mergeCell ref="A6:C6"/>
    <mergeCell ref="D6:G6"/>
    <mergeCell ref="A7:C7"/>
    <mergeCell ref="A8:C8"/>
    <mergeCell ref="A18:C18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7:C27"/>
    <mergeCell ref="A38:C38"/>
    <mergeCell ref="A39:C39"/>
    <mergeCell ref="A42:C42"/>
    <mergeCell ref="A28:C28"/>
    <mergeCell ref="A29:C29"/>
    <mergeCell ref="A30:C30"/>
    <mergeCell ref="A31:C31"/>
    <mergeCell ref="U4:U5"/>
    <mergeCell ref="X4:X5"/>
    <mergeCell ref="A5:C5"/>
    <mergeCell ref="W4:W5"/>
    <mergeCell ref="A1:B1"/>
    <mergeCell ref="H1:I1"/>
    <mergeCell ref="A2:B2"/>
    <mergeCell ref="C2:G2"/>
    <mergeCell ref="A3:C3"/>
    <mergeCell ref="H3:K3"/>
    <mergeCell ref="C1:G1"/>
    <mergeCell ref="M4:M5"/>
    <mergeCell ref="N4:N5"/>
    <mergeCell ref="O4:O5"/>
    <mergeCell ref="T4:T5"/>
    <mergeCell ref="V4:V5"/>
    <mergeCell ref="P4:P5"/>
    <mergeCell ref="Q4:Q5"/>
    <mergeCell ref="R4:R5"/>
    <mergeCell ref="S4:S5"/>
    <mergeCell ref="Q3:X3"/>
    <mergeCell ref="L3:P3"/>
    <mergeCell ref="A4:C4"/>
    <mergeCell ref="H4:H5"/>
  </mergeCells>
  <pageMargins left="0" right="0" top="0" bottom="0" header="0" footer="0"/>
  <pageSetup paperSize="9" scale="88" fitToHeight="0" orientation="landscape" r:id="rId1"/>
  <ignoredErrors>
    <ignoredError sqref="P22 P116" formula="1"/>
    <ignoredError sqref="P7:S7 P43:S43 P109:Q109 P47 Q47:S47 R109:S10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3"/>
  <sheetViews>
    <sheetView topLeftCell="A64" workbookViewId="0">
      <selection activeCell="G90" sqref="G90"/>
    </sheetView>
  </sheetViews>
  <sheetFormatPr defaultRowHeight="15" x14ac:dyDescent="0.25"/>
  <cols>
    <col min="3" max="3" width="8" customWidth="1"/>
    <col min="4" max="4" width="5.5703125" customWidth="1"/>
    <col min="5" max="5" width="7.28515625" customWidth="1"/>
    <col min="6" max="6" width="6.85546875" customWidth="1"/>
    <col min="7" max="7" width="6.5703125" customWidth="1"/>
    <col min="8" max="8" width="5.42578125" customWidth="1"/>
    <col min="9" max="9" width="6.85546875" customWidth="1"/>
    <col min="10" max="10" width="6" customWidth="1"/>
    <col min="11" max="11" width="8" customWidth="1"/>
    <col min="12" max="12" width="5.5703125" customWidth="1"/>
    <col min="13" max="13" width="5" customWidth="1"/>
    <col min="14" max="15" width="6" customWidth="1"/>
    <col min="16" max="16" width="6.7109375" customWidth="1"/>
    <col min="17" max="17" width="8.85546875" customWidth="1"/>
    <col min="18" max="18" width="7.5703125" customWidth="1"/>
    <col min="19" max="19" width="8" customWidth="1"/>
    <col min="20" max="21" width="6.85546875" customWidth="1"/>
    <col min="22" max="22" width="7.42578125" customWidth="1"/>
    <col min="23" max="23" width="6.42578125" customWidth="1"/>
    <col min="24" max="24" width="6.7109375" customWidth="1"/>
    <col min="26" max="26" width="10.7109375" bestFit="1" customWidth="1"/>
  </cols>
  <sheetData>
    <row r="1" spans="1:24" x14ac:dyDescent="0.25">
      <c r="A1" s="276" t="s">
        <v>133</v>
      </c>
      <c r="B1" s="277"/>
      <c r="C1" s="277" t="s">
        <v>313</v>
      </c>
      <c r="D1" s="277"/>
      <c r="E1" s="277"/>
      <c r="F1" s="277"/>
      <c r="G1" s="91"/>
      <c r="H1" s="278" t="s">
        <v>134</v>
      </c>
      <c r="I1" s="278"/>
      <c r="J1" s="278"/>
      <c r="K1" s="92"/>
      <c r="L1" s="92"/>
      <c r="M1" s="92"/>
      <c r="N1" s="92"/>
      <c r="O1" s="92"/>
      <c r="P1" s="67"/>
      <c r="Q1" s="67"/>
      <c r="R1" s="67"/>
      <c r="S1" s="67"/>
      <c r="T1" s="93"/>
      <c r="U1" s="93"/>
      <c r="V1" s="93"/>
      <c r="W1" s="93"/>
      <c r="X1" s="92"/>
    </row>
    <row r="2" spans="1:24" x14ac:dyDescent="0.25">
      <c r="A2" s="279" t="s">
        <v>135</v>
      </c>
      <c r="B2" s="280"/>
      <c r="C2" s="280" t="s">
        <v>136</v>
      </c>
      <c r="D2" s="280"/>
      <c r="E2" s="280"/>
      <c r="F2" s="280"/>
      <c r="G2" s="280"/>
      <c r="H2" s="281"/>
      <c r="I2" s="281"/>
      <c r="J2" s="281"/>
      <c r="K2" s="94"/>
      <c r="L2" s="94"/>
      <c r="M2" s="94"/>
      <c r="N2" s="94"/>
      <c r="O2" s="94"/>
      <c r="P2" s="95"/>
      <c r="Q2" s="95"/>
      <c r="R2" s="95"/>
      <c r="S2" s="95"/>
      <c r="T2" s="94"/>
      <c r="U2" s="94"/>
      <c r="V2" s="94"/>
      <c r="W2" s="94"/>
      <c r="X2" s="94"/>
    </row>
    <row r="3" spans="1:24" x14ac:dyDescent="0.25">
      <c r="A3" s="251" t="s">
        <v>4</v>
      </c>
      <c r="B3" s="252"/>
      <c r="C3" s="253"/>
      <c r="D3" s="49" t="s">
        <v>5</v>
      </c>
      <c r="E3" s="273" t="s">
        <v>288</v>
      </c>
      <c r="F3" s="272" t="s">
        <v>289</v>
      </c>
      <c r="G3" s="273" t="s">
        <v>290</v>
      </c>
      <c r="H3" s="244" t="s">
        <v>318</v>
      </c>
      <c r="I3" s="244"/>
      <c r="J3" s="244"/>
      <c r="K3" s="244"/>
      <c r="L3" s="185" t="s">
        <v>315</v>
      </c>
      <c r="M3" s="186"/>
      <c r="N3" s="186"/>
      <c r="O3" s="186"/>
      <c r="P3" s="187"/>
      <c r="Q3" s="202" t="s">
        <v>317</v>
      </c>
      <c r="R3" s="203"/>
      <c r="S3" s="203"/>
      <c r="T3" s="203"/>
      <c r="U3" s="203"/>
      <c r="V3" s="203"/>
      <c r="W3" s="203"/>
      <c r="X3" s="204"/>
    </row>
    <row r="4" spans="1:24" x14ac:dyDescent="0.25">
      <c r="A4" s="259" t="s">
        <v>6</v>
      </c>
      <c r="B4" s="260"/>
      <c r="C4" s="261"/>
      <c r="D4" s="51" t="s">
        <v>7</v>
      </c>
      <c r="E4" s="273"/>
      <c r="F4" s="272"/>
      <c r="G4" s="274"/>
      <c r="H4" s="244" t="s">
        <v>8</v>
      </c>
      <c r="I4" s="244" t="s">
        <v>9</v>
      </c>
      <c r="J4" s="244" t="s">
        <v>10</v>
      </c>
      <c r="K4" s="264" t="s">
        <v>11</v>
      </c>
      <c r="L4" s="264" t="s">
        <v>12</v>
      </c>
      <c r="M4" s="244" t="s">
        <v>13</v>
      </c>
      <c r="N4" s="208" t="s">
        <v>324</v>
      </c>
      <c r="O4" s="244" t="s">
        <v>14</v>
      </c>
      <c r="P4" s="200" t="s">
        <v>320</v>
      </c>
      <c r="Q4" s="202" t="s">
        <v>303</v>
      </c>
      <c r="R4" s="202" t="s">
        <v>304</v>
      </c>
      <c r="S4" s="202" t="s">
        <v>305</v>
      </c>
      <c r="T4" s="208" t="s">
        <v>15</v>
      </c>
      <c r="U4" s="185" t="s">
        <v>258</v>
      </c>
      <c r="V4" s="208" t="s">
        <v>16</v>
      </c>
      <c r="W4" s="208" t="s">
        <v>17</v>
      </c>
      <c r="X4" s="244" t="s">
        <v>18</v>
      </c>
    </row>
    <row r="5" spans="1:24" x14ac:dyDescent="0.25">
      <c r="A5" s="245" t="s">
        <v>19</v>
      </c>
      <c r="B5" s="246"/>
      <c r="C5" s="247"/>
      <c r="D5" s="52" t="s">
        <v>287</v>
      </c>
      <c r="E5" s="273"/>
      <c r="F5" s="272"/>
      <c r="G5" s="274"/>
      <c r="H5" s="244"/>
      <c r="I5" s="244"/>
      <c r="J5" s="244"/>
      <c r="K5" s="264"/>
      <c r="L5" s="264"/>
      <c r="M5" s="244"/>
      <c r="N5" s="209"/>
      <c r="O5" s="244"/>
      <c r="P5" s="200"/>
      <c r="Q5" s="202"/>
      <c r="R5" s="202"/>
      <c r="S5" s="202"/>
      <c r="T5" s="209"/>
      <c r="U5" s="185"/>
      <c r="V5" s="209"/>
      <c r="W5" s="209"/>
      <c r="X5" s="208"/>
    </row>
    <row r="6" spans="1:24" x14ac:dyDescent="0.25">
      <c r="A6" s="282"/>
      <c r="B6" s="282"/>
      <c r="C6" s="282"/>
      <c r="D6" s="283" t="s">
        <v>20</v>
      </c>
      <c r="E6" s="284"/>
      <c r="F6" s="284"/>
      <c r="G6" s="284"/>
      <c r="H6" s="9"/>
      <c r="I6" s="9"/>
      <c r="J6" s="9"/>
      <c r="K6" s="9"/>
      <c r="L6" s="9"/>
      <c r="M6" s="9"/>
      <c r="N6" s="9"/>
      <c r="O6" s="9"/>
      <c r="P6" s="14"/>
      <c r="Q6" s="14"/>
      <c r="R6" s="14"/>
      <c r="S6" s="14"/>
      <c r="T6" s="9"/>
      <c r="U6" s="10"/>
      <c r="V6" s="9"/>
      <c r="W6" s="11"/>
      <c r="X6" s="9"/>
    </row>
    <row r="7" spans="1:24" x14ac:dyDescent="0.25">
      <c r="A7" s="285" t="s">
        <v>89</v>
      </c>
      <c r="B7" s="286"/>
      <c r="C7" s="287"/>
      <c r="D7" s="45" t="s">
        <v>90</v>
      </c>
      <c r="E7" s="45">
        <v>220</v>
      </c>
      <c r="F7" s="45"/>
      <c r="G7" s="45"/>
      <c r="H7" s="45">
        <v>8.0399999999999991</v>
      </c>
      <c r="I7" s="45">
        <v>12.55</v>
      </c>
      <c r="J7" s="45">
        <v>39.68</v>
      </c>
      <c r="K7" s="45">
        <v>305.24</v>
      </c>
      <c r="L7" s="46">
        <v>0.2</v>
      </c>
      <c r="M7" s="46">
        <v>1.25</v>
      </c>
      <c r="N7" s="46">
        <v>62.12</v>
      </c>
      <c r="O7" s="46">
        <v>0.18</v>
      </c>
      <c r="P7" s="23">
        <f>SUM(P8:P13)</f>
        <v>0.40500000000000003</v>
      </c>
      <c r="Q7" s="23">
        <f t="shared" ref="Q7:S7" si="0">SUM(Q8:Q13)</f>
        <v>2.0300000000000002E-2</v>
      </c>
      <c r="R7" s="23">
        <f t="shared" si="0"/>
        <v>1.5E-3</v>
      </c>
      <c r="S7" s="23">
        <f t="shared" si="0"/>
        <v>6.7299999999999999E-2</v>
      </c>
      <c r="T7" s="46">
        <v>147.91</v>
      </c>
      <c r="U7" s="46">
        <v>247.78</v>
      </c>
      <c r="V7" s="46">
        <v>197.46</v>
      </c>
      <c r="W7" s="79">
        <v>50.98</v>
      </c>
      <c r="X7" s="46">
        <v>1.32</v>
      </c>
    </row>
    <row r="8" spans="1:24" x14ac:dyDescent="0.25">
      <c r="A8" s="173" t="s">
        <v>244</v>
      </c>
      <c r="B8" s="174"/>
      <c r="C8" s="175"/>
      <c r="D8" s="80"/>
      <c r="E8" s="80">
        <v>5</v>
      </c>
      <c r="F8" s="80"/>
      <c r="G8" s="80"/>
      <c r="H8" s="34"/>
      <c r="I8" s="34"/>
      <c r="J8" s="34"/>
      <c r="K8" s="34"/>
      <c r="L8" s="34"/>
      <c r="M8" s="34"/>
      <c r="N8" s="34"/>
      <c r="O8" s="34"/>
      <c r="P8" s="25"/>
      <c r="Q8" s="25"/>
      <c r="R8" s="25"/>
      <c r="S8" s="25"/>
      <c r="T8" s="34"/>
      <c r="U8" s="34"/>
      <c r="V8" s="34"/>
      <c r="W8" s="81"/>
      <c r="X8" s="34"/>
    </row>
    <row r="9" spans="1:24" ht="14.25" customHeight="1" x14ac:dyDescent="0.25">
      <c r="A9" s="230" t="s">
        <v>24</v>
      </c>
      <c r="B9" s="231"/>
      <c r="C9" s="232"/>
      <c r="D9" s="82"/>
      <c r="E9" s="82"/>
      <c r="F9" s="82">
        <v>110</v>
      </c>
      <c r="G9" s="82">
        <v>110</v>
      </c>
      <c r="H9" s="34"/>
      <c r="I9" s="34"/>
      <c r="J9" s="34"/>
      <c r="K9" s="34"/>
      <c r="L9" s="34"/>
      <c r="M9" s="34"/>
      <c r="N9" s="34"/>
      <c r="O9" s="34"/>
      <c r="P9" s="25">
        <v>0.33</v>
      </c>
      <c r="Q9" s="25">
        <v>1.7600000000000001E-2</v>
      </c>
      <c r="R9" s="25">
        <v>1.5E-3</v>
      </c>
      <c r="S9" s="25">
        <v>5.5E-2</v>
      </c>
      <c r="T9" s="34"/>
      <c r="U9" s="34"/>
      <c r="V9" s="34"/>
      <c r="W9" s="34"/>
      <c r="X9" s="76"/>
    </row>
    <row r="10" spans="1:24" ht="13.5" customHeight="1" x14ac:dyDescent="0.25">
      <c r="A10" s="230" t="s">
        <v>91</v>
      </c>
      <c r="B10" s="231"/>
      <c r="C10" s="232"/>
      <c r="D10" s="82"/>
      <c r="E10" s="82"/>
      <c r="F10" s="82">
        <v>44</v>
      </c>
      <c r="G10" s="82">
        <v>44</v>
      </c>
      <c r="H10" s="34"/>
      <c r="I10" s="34"/>
      <c r="J10" s="34"/>
      <c r="K10" s="34"/>
      <c r="L10" s="34"/>
      <c r="M10" s="34"/>
      <c r="N10" s="34"/>
      <c r="O10" s="34"/>
      <c r="P10" s="25"/>
      <c r="Q10" s="25">
        <v>2.2000000000000001E-3</v>
      </c>
      <c r="S10" s="25">
        <v>1.23E-2</v>
      </c>
      <c r="T10" s="34"/>
      <c r="U10" s="34"/>
      <c r="V10" s="34"/>
      <c r="W10" s="34"/>
      <c r="X10" s="34"/>
    </row>
    <row r="11" spans="1:24" ht="13.5" customHeight="1" x14ac:dyDescent="0.25">
      <c r="A11" s="230" t="s">
        <v>26</v>
      </c>
      <c r="B11" s="231"/>
      <c r="C11" s="232"/>
      <c r="D11" s="82"/>
      <c r="E11" s="82"/>
      <c r="F11" s="82">
        <v>5</v>
      </c>
      <c r="G11" s="82">
        <v>5</v>
      </c>
      <c r="H11" s="34"/>
      <c r="I11" s="34"/>
      <c r="J11" s="34"/>
      <c r="K11" s="34"/>
      <c r="L11" s="34"/>
      <c r="M11" s="34"/>
      <c r="N11" s="34"/>
      <c r="O11" s="34"/>
      <c r="P11" s="25">
        <v>7.4999999999999997E-2</v>
      </c>
      <c r="Q11" s="25">
        <v>5.0000000000000001E-4</v>
      </c>
      <c r="R11" s="25"/>
      <c r="S11" s="25"/>
      <c r="T11" s="34"/>
      <c r="U11" s="34"/>
      <c r="V11" s="34"/>
      <c r="W11" s="34"/>
      <c r="X11" s="34"/>
    </row>
    <row r="12" spans="1:24" ht="13.5" customHeight="1" x14ac:dyDescent="0.25">
      <c r="A12" s="230" t="s">
        <v>67</v>
      </c>
      <c r="B12" s="231"/>
      <c r="C12" s="232"/>
      <c r="D12" s="82"/>
      <c r="E12" s="82"/>
      <c r="F12" s="82">
        <v>6.6</v>
      </c>
      <c r="G12" s="82">
        <v>6.6</v>
      </c>
      <c r="H12" s="20"/>
      <c r="I12" s="20"/>
      <c r="J12" s="20"/>
      <c r="K12" s="75"/>
      <c r="L12" s="19"/>
      <c r="M12" s="19"/>
      <c r="N12" s="19"/>
      <c r="O12" s="19"/>
      <c r="P12" s="25"/>
      <c r="Q12" s="25"/>
      <c r="R12" s="25"/>
      <c r="S12" s="25"/>
      <c r="T12" s="19"/>
      <c r="U12" s="19"/>
      <c r="V12" s="19"/>
      <c r="W12" s="19"/>
      <c r="X12" s="19"/>
    </row>
    <row r="13" spans="1:24" ht="13.5" customHeight="1" x14ac:dyDescent="0.25">
      <c r="A13" s="224" t="s">
        <v>27</v>
      </c>
      <c r="B13" s="225"/>
      <c r="C13" s="226"/>
      <c r="D13" s="82"/>
      <c r="E13" s="82"/>
      <c r="F13" s="82">
        <v>82.5</v>
      </c>
      <c r="G13" s="82">
        <v>82.5</v>
      </c>
      <c r="H13" s="83"/>
      <c r="I13" s="34"/>
      <c r="J13" s="34"/>
      <c r="K13" s="34"/>
      <c r="L13" s="34"/>
      <c r="M13" s="34"/>
      <c r="N13" s="34"/>
      <c r="O13" s="34"/>
      <c r="P13" s="25"/>
      <c r="Q13" s="25"/>
      <c r="R13" s="25"/>
      <c r="S13" s="25"/>
      <c r="T13" s="34"/>
      <c r="U13" s="34"/>
      <c r="V13" s="34"/>
      <c r="W13" s="34"/>
      <c r="X13" s="34"/>
    </row>
    <row r="14" spans="1:24" ht="14.25" customHeight="1" x14ac:dyDescent="0.25">
      <c r="A14" s="176" t="s">
        <v>141</v>
      </c>
      <c r="B14" s="177"/>
      <c r="C14" s="178"/>
      <c r="D14" s="24" t="s">
        <v>142</v>
      </c>
      <c r="E14" s="24">
        <v>200</v>
      </c>
      <c r="F14" s="29"/>
      <c r="G14" s="29"/>
      <c r="H14" s="24">
        <v>3.16</v>
      </c>
      <c r="I14" s="24">
        <v>2.67</v>
      </c>
      <c r="J14" s="24">
        <v>15.95</v>
      </c>
      <c r="K14" s="24">
        <v>100.6</v>
      </c>
      <c r="L14" s="23">
        <v>0.05</v>
      </c>
      <c r="M14" s="23">
        <v>1.3</v>
      </c>
      <c r="N14" s="23">
        <v>20</v>
      </c>
      <c r="O14" s="23">
        <v>0.16</v>
      </c>
      <c r="P14" s="23">
        <f>SUM(P15:P18)</f>
        <v>0.3</v>
      </c>
      <c r="Q14" s="23">
        <f t="shared" ref="Q14:S14" si="1">SUM(Q15:Q18)</f>
        <v>1.6E-2</v>
      </c>
      <c r="R14" s="23">
        <f t="shared" si="1"/>
        <v>1.4E-3</v>
      </c>
      <c r="S14" s="23">
        <f t="shared" si="1"/>
        <v>0.05</v>
      </c>
      <c r="T14" s="23">
        <v>125.8</v>
      </c>
      <c r="U14" s="23">
        <v>146.34</v>
      </c>
      <c r="V14" s="23">
        <v>90</v>
      </c>
      <c r="W14" s="23">
        <v>14</v>
      </c>
      <c r="X14" s="23">
        <v>0.13</v>
      </c>
    </row>
    <row r="15" spans="1:24" ht="12.75" customHeight="1" x14ac:dyDescent="0.25">
      <c r="A15" s="227" t="s">
        <v>24</v>
      </c>
      <c r="B15" s="228"/>
      <c r="C15" s="229"/>
      <c r="D15" s="24"/>
      <c r="E15" s="24"/>
      <c r="F15" s="29">
        <v>100</v>
      </c>
      <c r="G15" s="29">
        <v>100</v>
      </c>
      <c r="H15" s="24"/>
      <c r="I15" s="24"/>
      <c r="J15" s="24"/>
      <c r="K15" s="24"/>
      <c r="L15" s="25"/>
      <c r="M15" s="25"/>
      <c r="N15" s="25"/>
      <c r="O15" s="25"/>
      <c r="P15" s="23">
        <v>0.3</v>
      </c>
      <c r="Q15" s="23">
        <v>1.6E-2</v>
      </c>
      <c r="R15" s="23">
        <v>1.4E-3</v>
      </c>
      <c r="S15" s="23">
        <v>0.05</v>
      </c>
      <c r="T15" s="25"/>
      <c r="U15" s="25"/>
      <c r="V15" s="25"/>
      <c r="W15" s="25"/>
      <c r="X15" s="25"/>
    </row>
    <row r="16" spans="1:24" ht="13.5" customHeight="1" x14ac:dyDescent="0.25">
      <c r="A16" s="224" t="s">
        <v>67</v>
      </c>
      <c r="B16" s="225"/>
      <c r="C16" s="226"/>
      <c r="D16" s="26"/>
      <c r="E16" s="26"/>
      <c r="F16" s="26">
        <v>13</v>
      </c>
      <c r="G16" s="26">
        <v>13</v>
      </c>
      <c r="H16" s="26"/>
      <c r="I16" s="26"/>
      <c r="J16" s="26"/>
      <c r="K16" s="26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4.25" customHeight="1" x14ac:dyDescent="0.25">
      <c r="A17" s="224" t="s">
        <v>143</v>
      </c>
      <c r="B17" s="225"/>
      <c r="C17" s="226"/>
      <c r="D17" s="26"/>
      <c r="E17" s="26"/>
      <c r="F17" s="26">
        <v>5</v>
      </c>
      <c r="G17" s="26">
        <v>5</v>
      </c>
      <c r="H17" s="26"/>
      <c r="I17" s="26"/>
      <c r="J17" s="26"/>
      <c r="K17" s="26"/>
      <c r="L17" s="25"/>
      <c r="M17" s="25"/>
      <c r="N17" s="25"/>
      <c r="O17" s="25"/>
      <c r="P17" s="28"/>
      <c r="Q17" s="28"/>
      <c r="R17" s="28"/>
      <c r="S17" s="28"/>
      <c r="T17" s="25"/>
      <c r="U17" s="25"/>
      <c r="V17" s="25"/>
      <c r="W17" s="25"/>
      <c r="X17" s="25"/>
    </row>
    <row r="18" spans="1:24" ht="13.5" customHeight="1" x14ac:dyDescent="0.25">
      <c r="A18" s="224" t="s">
        <v>27</v>
      </c>
      <c r="B18" s="225"/>
      <c r="C18" s="226"/>
      <c r="D18" s="26"/>
      <c r="E18" s="26"/>
      <c r="F18" s="26">
        <v>108</v>
      </c>
      <c r="G18" s="26">
        <v>108</v>
      </c>
      <c r="H18" s="26"/>
      <c r="I18" s="26"/>
      <c r="J18" s="26"/>
      <c r="K18" s="26"/>
      <c r="L18" s="25"/>
      <c r="M18" s="25"/>
      <c r="N18" s="25"/>
      <c r="O18" s="25"/>
      <c r="P18" s="23"/>
      <c r="Q18" s="23"/>
      <c r="R18" s="23"/>
      <c r="S18" s="23"/>
      <c r="T18" s="25"/>
      <c r="U18" s="25"/>
      <c r="V18" s="25"/>
      <c r="W18" s="25"/>
      <c r="X18" s="25"/>
    </row>
    <row r="19" spans="1:24" ht="12.75" customHeight="1" x14ac:dyDescent="0.25">
      <c r="A19" s="234" t="s">
        <v>93</v>
      </c>
      <c r="B19" s="235"/>
      <c r="C19" s="236"/>
      <c r="D19" s="24" t="s">
        <v>94</v>
      </c>
      <c r="E19" s="24">
        <v>15</v>
      </c>
      <c r="F19" s="24">
        <v>16</v>
      </c>
      <c r="G19" s="24">
        <v>15</v>
      </c>
      <c r="H19" s="24">
        <v>3.48</v>
      </c>
      <c r="I19" s="24">
        <v>4.43</v>
      </c>
      <c r="J19" s="24">
        <v>0</v>
      </c>
      <c r="K19" s="24">
        <v>54</v>
      </c>
      <c r="L19" s="24">
        <v>5.0000000000000001E-3</v>
      </c>
      <c r="M19" s="24">
        <v>0.11</v>
      </c>
      <c r="N19" s="24">
        <v>39</v>
      </c>
      <c r="O19" s="24">
        <v>4.4999999999999998E-2</v>
      </c>
      <c r="P19" s="32">
        <v>0.14399999999999999</v>
      </c>
      <c r="Q19" s="32">
        <v>1.65E-3</v>
      </c>
      <c r="R19" s="32">
        <v>1.8E-3</v>
      </c>
      <c r="S19" s="32">
        <v>0</v>
      </c>
      <c r="T19" s="24">
        <v>132</v>
      </c>
      <c r="U19" s="24">
        <v>13.2</v>
      </c>
      <c r="V19" s="24">
        <v>75</v>
      </c>
      <c r="W19" s="24">
        <v>5.25</v>
      </c>
      <c r="X19" s="24">
        <v>0.15</v>
      </c>
    </row>
    <row r="20" spans="1:24" ht="14.25" customHeight="1" x14ac:dyDescent="0.25">
      <c r="A20" s="234" t="s">
        <v>213</v>
      </c>
      <c r="B20" s="235"/>
      <c r="C20" s="236"/>
      <c r="D20" s="24" t="s">
        <v>33</v>
      </c>
      <c r="E20" s="24">
        <v>5</v>
      </c>
      <c r="F20" s="35"/>
      <c r="G20" s="35"/>
      <c r="H20" s="24">
        <v>0.04</v>
      </c>
      <c r="I20" s="24">
        <v>3.62</v>
      </c>
      <c r="J20" s="24">
        <v>6.5000000000000002E-2</v>
      </c>
      <c r="K20" s="36">
        <v>33</v>
      </c>
      <c r="L20" s="23">
        <v>0</v>
      </c>
      <c r="M20" s="23">
        <v>0</v>
      </c>
      <c r="N20" s="23">
        <v>20</v>
      </c>
      <c r="O20" s="23">
        <v>5.0000000000000001E-3</v>
      </c>
      <c r="P20" s="24">
        <v>7.4999999999999997E-2</v>
      </c>
      <c r="Q20" s="24">
        <v>5.0000000000000001E-4</v>
      </c>
      <c r="R20" s="24">
        <v>0</v>
      </c>
      <c r="S20" s="24">
        <v>0</v>
      </c>
      <c r="T20" s="23">
        <v>1.2</v>
      </c>
      <c r="U20" s="23">
        <v>1.5</v>
      </c>
      <c r="V20" s="23">
        <v>1.5</v>
      </c>
      <c r="W20" s="23">
        <v>0</v>
      </c>
      <c r="X20" s="23">
        <v>0.01</v>
      </c>
    </row>
    <row r="21" spans="1:24" ht="13.5" customHeight="1" x14ac:dyDescent="0.25">
      <c r="A21" s="176" t="s">
        <v>32</v>
      </c>
      <c r="B21" s="177"/>
      <c r="C21" s="178"/>
      <c r="D21" s="84"/>
      <c r="E21" s="45">
        <v>35</v>
      </c>
      <c r="F21" s="45">
        <v>35</v>
      </c>
      <c r="G21" s="45"/>
      <c r="H21" s="85">
        <v>2.76</v>
      </c>
      <c r="I21" s="85">
        <v>0.35</v>
      </c>
      <c r="J21" s="85">
        <v>16.899999999999999</v>
      </c>
      <c r="K21" s="86">
        <v>82.25</v>
      </c>
      <c r="L21" s="46">
        <v>5.6000000000000001E-2</v>
      </c>
      <c r="M21" s="46">
        <v>0</v>
      </c>
      <c r="N21" s="46">
        <v>0</v>
      </c>
      <c r="O21" s="46">
        <v>2.1000000000000001E-2</v>
      </c>
      <c r="P21" s="24">
        <v>0</v>
      </c>
      <c r="Q21" s="24">
        <v>3.2000000000000002E-3</v>
      </c>
      <c r="R21" s="24">
        <v>7.7000000000000002E-3</v>
      </c>
      <c r="S21" s="24">
        <v>0.01</v>
      </c>
      <c r="T21" s="46">
        <v>8.0500000000000007</v>
      </c>
      <c r="U21" s="46">
        <v>46.55</v>
      </c>
      <c r="V21" s="46">
        <v>30.45</v>
      </c>
      <c r="W21" s="46">
        <v>11.55</v>
      </c>
      <c r="X21" s="46">
        <v>0.7</v>
      </c>
    </row>
    <row r="22" spans="1:24" ht="13.5" customHeight="1" x14ac:dyDescent="0.25">
      <c r="A22" s="176" t="s">
        <v>286</v>
      </c>
      <c r="B22" s="177"/>
      <c r="C22" s="178"/>
      <c r="D22" s="84"/>
      <c r="E22" s="45">
        <v>15</v>
      </c>
      <c r="F22" s="45">
        <v>15</v>
      </c>
      <c r="G22" s="45"/>
      <c r="H22" s="45">
        <v>1.1499999999999999</v>
      </c>
      <c r="I22" s="45">
        <v>0.21</v>
      </c>
      <c r="J22" s="45">
        <v>5.65</v>
      </c>
      <c r="K22" s="87">
        <v>30.15</v>
      </c>
      <c r="L22" s="46">
        <v>0.03</v>
      </c>
      <c r="M22" s="46">
        <v>0</v>
      </c>
      <c r="N22" s="46">
        <v>0</v>
      </c>
      <c r="O22" s="46">
        <v>1.2999999999999999E-2</v>
      </c>
      <c r="P22" s="24">
        <v>0</v>
      </c>
      <c r="Q22" s="24">
        <v>8.0000000000000004E-4</v>
      </c>
      <c r="R22" s="24">
        <v>0</v>
      </c>
      <c r="S22" s="24">
        <v>0</v>
      </c>
      <c r="T22" s="46">
        <v>4.95</v>
      </c>
      <c r="U22" s="46">
        <v>36.6</v>
      </c>
      <c r="V22" s="46">
        <v>29.1</v>
      </c>
      <c r="W22" s="46">
        <v>8.5500000000000007</v>
      </c>
      <c r="X22" s="46">
        <v>0.67</v>
      </c>
    </row>
    <row r="23" spans="1:24" x14ac:dyDescent="0.25">
      <c r="A23" s="234" t="s">
        <v>265</v>
      </c>
      <c r="B23" s="235"/>
      <c r="C23" s="236"/>
      <c r="D23" s="30"/>
      <c r="E23" s="32">
        <f>SUM(E7:E22)</f>
        <v>495</v>
      </c>
      <c r="F23" s="32"/>
      <c r="G23" s="32"/>
      <c r="H23" s="32">
        <f t="shared" ref="H23:O23" si="2">SUM(H7:H22)</f>
        <v>18.629999999999995</v>
      </c>
      <c r="I23" s="32">
        <f t="shared" si="2"/>
        <v>23.830000000000002</v>
      </c>
      <c r="J23" s="32">
        <f t="shared" si="2"/>
        <v>78.245000000000005</v>
      </c>
      <c r="K23" s="32">
        <f t="shared" si="2"/>
        <v>605.24</v>
      </c>
      <c r="L23" s="32">
        <f t="shared" si="2"/>
        <v>0.34099999999999997</v>
      </c>
      <c r="M23" s="32">
        <f t="shared" si="2"/>
        <v>2.6599999999999997</v>
      </c>
      <c r="N23" s="32">
        <f t="shared" si="2"/>
        <v>141.12</v>
      </c>
      <c r="O23" s="32">
        <f t="shared" si="2"/>
        <v>0.42399999999999999</v>
      </c>
      <c r="P23" s="155">
        <f>SUM(P7+P14+P19+P20+P21+P22)</f>
        <v>0.92400000000000004</v>
      </c>
      <c r="Q23" s="155">
        <f t="shared" ref="Q23:S23" si="3">SUM(Q7+Q14+Q19+Q20+Q21+Q22)</f>
        <v>4.2450000000000002E-2</v>
      </c>
      <c r="R23" s="155">
        <f t="shared" si="3"/>
        <v>1.24E-2</v>
      </c>
      <c r="S23" s="155">
        <f t="shared" si="3"/>
        <v>0.1273</v>
      </c>
      <c r="T23" s="32">
        <f>SUM(T7:T22)</f>
        <v>419.90999999999997</v>
      </c>
      <c r="U23" s="32">
        <f>SUM(U7:U22)</f>
        <v>491.97</v>
      </c>
      <c r="V23" s="32">
        <f>SUM(V7:V22)</f>
        <v>423.51000000000005</v>
      </c>
      <c r="W23" s="32">
        <f>SUM(W7:W22)</f>
        <v>90.329999999999984</v>
      </c>
      <c r="X23" s="32">
        <f>SUM(X7:X22)</f>
        <v>2.98</v>
      </c>
    </row>
    <row r="24" spans="1:24" x14ac:dyDescent="0.25">
      <c r="A24" s="188"/>
      <c r="B24" s="189"/>
      <c r="C24" s="190"/>
      <c r="D24" s="288" t="s">
        <v>34</v>
      </c>
      <c r="E24" s="289"/>
      <c r="F24" s="289"/>
      <c r="G24" s="289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12.75" customHeight="1" x14ac:dyDescent="0.25">
      <c r="A25" s="176" t="s">
        <v>150</v>
      </c>
      <c r="B25" s="177"/>
      <c r="C25" s="178"/>
      <c r="D25" s="23" t="s">
        <v>60</v>
      </c>
      <c r="E25" s="23">
        <v>200</v>
      </c>
      <c r="F25" s="23">
        <v>200</v>
      </c>
      <c r="G25" s="23">
        <v>200</v>
      </c>
      <c r="H25" s="23">
        <v>0.8</v>
      </c>
      <c r="I25" s="23">
        <v>0.4</v>
      </c>
      <c r="J25" s="23">
        <v>19.600000000000001</v>
      </c>
      <c r="K25" s="39">
        <v>94</v>
      </c>
      <c r="L25" s="23">
        <v>0.06</v>
      </c>
      <c r="M25" s="23">
        <v>20</v>
      </c>
      <c r="N25" s="23">
        <v>0</v>
      </c>
      <c r="O25" s="23">
        <v>0.04</v>
      </c>
      <c r="P25" s="24"/>
      <c r="Q25" s="24"/>
      <c r="R25" s="24"/>
      <c r="S25" s="24"/>
      <c r="T25" s="23">
        <v>32</v>
      </c>
      <c r="U25" s="23">
        <v>556</v>
      </c>
      <c r="V25" s="23">
        <v>22</v>
      </c>
      <c r="W25" s="23">
        <v>18</v>
      </c>
      <c r="X25" s="23">
        <v>4.4000000000000004</v>
      </c>
    </row>
    <row r="26" spans="1:24" x14ac:dyDescent="0.25">
      <c r="A26" s="234" t="s">
        <v>266</v>
      </c>
      <c r="B26" s="235"/>
      <c r="C26" s="236"/>
      <c r="D26" s="30"/>
      <c r="E26" s="32">
        <f t="shared" ref="E26" si="4">SUM(E25)</f>
        <v>200</v>
      </c>
      <c r="F26" s="32"/>
      <c r="G26" s="32"/>
      <c r="H26" s="32">
        <f>SUM(H25)</f>
        <v>0.8</v>
      </c>
      <c r="I26" s="32">
        <f t="shared" ref="I26:X26" si="5">SUM(I25)</f>
        <v>0.4</v>
      </c>
      <c r="J26" s="32">
        <f t="shared" si="5"/>
        <v>19.600000000000001</v>
      </c>
      <c r="K26" s="32">
        <f t="shared" si="5"/>
        <v>94</v>
      </c>
      <c r="L26" s="32">
        <f t="shared" si="5"/>
        <v>0.06</v>
      </c>
      <c r="M26" s="32">
        <f t="shared" si="5"/>
        <v>20</v>
      </c>
      <c r="N26" s="32">
        <f t="shared" si="5"/>
        <v>0</v>
      </c>
      <c r="O26" s="32">
        <f t="shared" si="5"/>
        <v>0.04</v>
      </c>
      <c r="P26" s="32">
        <f t="shared" si="5"/>
        <v>0</v>
      </c>
      <c r="Q26" s="32">
        <f t="shared" si="5"/>
        <v>0</v>
      </c>
      <c r="R26" s="32">
        <f t="shared" si="5"/>
        <v>0</v>
      </c>
      <c r="S26" s="32">
        <f t="shared" si="5"/>
        <v>0</v>
      </c>
      <c r="T26" s="32">
        <f t="shared" si="5"/>
        <v>32</v>
      </c>
      <c r="U26" s="32">
        <f t="shared" si="5"/>
        <v>556</v>
      </c>
      <c r="V26" s="32">
        <f t="shared" si="5"/>
        <v>22</v>
      </c>
      <c r="W26" s="32">
        <f t="shared" si="5"/>
        <v>18</v>
      </c>
      <c r="X26" s="32">
        <f t="shared" si="5"/>
        <v>4.4000000000000004</v>
      </c>
    </row>
    <row r="27" spans="1:24" x14ac:dyDescent="0.25">
      <c r="A27" s="188"/>
      <c r="B27" s="189"/>
      <c r="C27" s="190"/>
      <c r="D27" s="288" t="s">
        <v>39</v>
      </c>
      <c r="E27" s="289"/>
      <c r="F27" s="289"/>
      <c r="G27" s="289"/>
      <c r="H27" s="34"/>
      <c r="I27" s="34"/>
      <c r="J27" s="34"/>
      <c r="K27" s="34"/>
      <c r="L27" s="34"/>
      <c r="M27" s="34"/>
      <c r="N27" s="34"/>
      <c r="O27" s="34"/>
      <c r="P27" s="23"/>
      <c r="Q27" s="23"/>
      <c r="R27" s="23"/>
      <c r="S27" s="23"/>
      <c r="T27" s="34"/>
      <c r="U27" s="34"/>
      <c r="V27" s="34"/>
      <c r="W27" s="34"/>
      <c r="X27" s="34"/>
    </row>
    <row r="28" spans="1:24" x14ac:dyDescent="0.25">
      <c r="A28" s="234" t="s">
        <v>151</v>
      </c>
      <c r="B28" s="235"/>
      <c r="C28" s="236"/>
      <c r="D28" s="23" t="s">
        <v>152</v>
      </c>
      <c r="E28" s="23">
        <v>250</v>
      </c>
      <c r="F28" s="23"/>
      <c r="G28" s="23"/>
      <c r="H28" s="23">
        <v>3.56</v>
      </c>
      <c r="I28" s="23">
        <v>5.1100000000000003</v>
      </c>
      <c r="J28" s="23">
        <v>14.16</v>
      </c>
      <c r="K28" s="39">
        <v>127.75</v>
      </c>
      <c r="L28" s="23">
        <v>9.5000000000000001E-2</v>
      </c>
      <c r="M28" s="23">
        <v>6.7</v>
      </c>
      <c r="N28" s="25">
        <v>0</v>
      </c>
      <c r="O28" s="23">
        <v>0.06</v>
      </c>
      <c r="P28" s="23">
        <f>SUM(P29:P41)</f>
        <v>3.7000000000000002E-3</v>
      </c>
      <c r="Q28" s="23">
        <f t="shared" ref="Q28:S28" si="6">SUM(Q29:Q41)</f>
        <v>4.7399999999999994E-3</v>
      </c>
      <c r="R28" s="23">
        <f t="shared" si="6"/>
        <v>1.099E-2</v>
      </c>
      <c r="S28" s="23">
        <f t="shared" si="6"/>
        <v>8.5000000000000006E-3</v>
      </c>
      <c r="T28" s="23">
        <v>54.17</v>
      </c>
      <c r="U28" s="23">
        <v>465.57</v>
      </c>
      <c r="V28" s="23">
        <v>99.5</v>
      </c>
      <c r="W28" s="23">
        <v>34.450000000000003</v>
      </c>
      <c r="X28" s="23">
        <v>1.72</v>
      </c>
    </row>
    <row r="29" spans="1:24" x14ac:dyDescent="0.25">
      <c r="A29" s="234" t="s">
        <v>153</v>
      </c>
      <c r="B29" s="235"/>
      <c r="C29" s="236"/>
      <c r="D29" s="23"/>
      <c r="E29" s="23">
        <v>5</v>
      </c>
      <c r="F29" s="23"/>
      <c r="G29" s="23"/>
      <c r="H29" s="23"/>
      <c r="I29" s="23"/>
      <c r="J29" s="23"/>
      <c r="K29" s="39"/>
      <c r="L29" s="25"/>
      <c r="M29" s="23"/>
      <c r="N29" s="25"/>
      <c r="O29" s="25"/>
      <c r="P29" s="24"/>
      <c r="Q29" s="24"/>
      <c r="R29" s="24"/>
      <c r="S29" s="24"/>
      <c r="T29" s="25"/>
      <c r="U29" s="25"/>
      <c r="V29" s="25"/>
      <c r="W29" s="25"/>
      <c r="X29" s="25"/>
    </row>
    <row r="30" spans="1:24" x14ac:dyDescent="0.25">
      <c r="A30" s="182" t="s">
        <v>43</v>
      </c>
      <c r="B30" s="183"/>
      <c r="C30" s="184"/>
      <c r="D30" s="25"/>
      <c r="E30" s="25"/>
      <c r="F30" s="25">
        <v>33.299999999999997</v>
      </c>
      <c r="G30" s="25">
        <v>25</v>
      </c>
      <c r="H30" s="25"/>
      <c r="I30" s="19"/>
      <c r="J30" s="25"/>
      <c r="K30" s="42"/>
      <c r="L30" s="25"/>
      <c r="M30" s="25"/>
      <c r="N30" s="25"/>
      <c r="O30" s="25"/>
      <c r="P30" s="28"/>
      <c r="Q30" s="28"/>
      <c r="R30" s="28">
        <v>9.9900000000000006E-3</v>
      </c>
      <c r="S30" s="28"/>
      <c r="T30" s="25"/>
      <c r="U30" s="25"/>
      <c r="V30" s="25"/>
      <c r="W30" s="25"/>
      <c r="X30" s="25"/>
    </row>
    <row r="31" spans="1:24" x14ac:dyDescent="0.25">
      <c r="A31" s="170" t="s">
        <v>44</v>
      </c>
      <c r="B31" s="171"/>
      <c r="C31" s="172"/>
      <c r="D31" s="25"/>
      <c r="E31" s="25"/>
      <c r="F31" s="25">
        <v>12.5</v>
      </c>
      <c r="G31" s="25">
        <v>10</v>
      </c>
      <c r="H31" s="25"/>
      <c r="I31" s="25"/>
      <c r="J31" s="25"/>
      <c r="K31" s="42"/>
      <c r="L31" s="25"/>
      <c r="M31" s="25"/>
      <c r="N31" s="25"/>
      <c r="O31" s="25"/>
      <c r="P31" s="23"/>
      <c r="Q31" s="28">
        <v>6.4999999999999997E-4</v>
      </c>
      <c r="R31" s="28"/>
      <c r="S31" s="28">
        <v>4.0000000000000002E-4</v>
      </c>
      <c r="T31" s="25"/>
      <c r="U31" s="25"/>
      <c r="V31" s="25"/>
      <c r="W31" s="25"/>
      <c r="X31" s="25"/>
    </row>
    <row r="32" spans="1:24" x14ac:dyDescent="0.25">
      <c r="A32" s="170" t="s">
        <v>45</v>
      </c>
      <c r="B32" s="171"/>
      <c r="C32" s="172"/>
      <c r="D32" s="25"/>
      <c r="E32" s="25"/>
      <c r="F32" s="25">
        <v>12</v>
      </c>
      <c r="G32" s="25">
        <v>10</v>
      </c>
      <c r="H32" s="25"/>
      <c r="I32" s="25"/>
      <c r="J32" s="25"/>
      <c r="K32" s="42"/>
      <c r="L32" s="25"/>
      <c r="M32" s="25"/>
      <c r="N32" s="25"/>
      <c r="O32" s="25"/>
      <c r="P32" s="23"/>
      <c r="Q32" s="28"/>
      <c r="R32" s="28"/>
      <c r="S32" s="28">
        <v>3.7000000000000002E-3</v>
      </c>
      <c r="T32" s="25"/>
      <c r="U32" s="25"/>
      <c r="V32" s="25"/>
      <c r="W32" s="25"/>
      <c r="X32" s="25"/>
    </row>
    <row r="33" spans="1:24" x14ac:dyDescent="0.25">
      <c r="A33" s="170" t="s">
        <v>47</v>
      </c>
      <c r="B33" s="171"/>
      <c r="C33" s="172"/>
      <c r="D33" s="25"/>
      <c r="E33" s="25"/>
      <c r="F33" s="25">
        <v>5</v>
      </c>
      <c r="G33" s="25">
        <v>5</v>
      </c>
      <c r="H33" s="25"/>
      <c r="I33" s="25"/>
      <c r="J33" s="25"/>
      <c r="K33" s="42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x14ac:dyDescent="0.25">
      <c r="A34" s="182" t="s">
        <v>80</v>
      </c>
      <c r="B34" s="183"/>
      <c r="C34" s="184"/>
      <c r="D34" s="25"/>
      <c r="E34" s="25"/>
      <c r="F34" s="25">
        <v>50</v>
      </c>
      <c r="G34" s="25">
        <v>40</v>
      </c>
      <c r="H34" s="25"/>
      <c r="I34" s="25"/>
      <c r="J34" s="25"/>
      <c r="K34" s="42"/>
      <c r="L34" s="25"/>
      <c r="M34" s="25"/>
      <c r="N34" s="25"/>
      <c r="O34" s="25"/>
      <c r="P34" s="23"/>
      <c r="Q34" s="28">
        <v>2.8E-3</v>
      </c>
      <c r="R34" s="28"/>
      <c r="S34" s="28"/>
      <c r="T34" s="25"/>
      <c r="U34" s="25"/>
      <c r="V34" s="25"/>
      <c r="W34" s="25"/>
      <c r="X34" s="25"/>
    </row>
    <row r="35" spans="1:24" x14ac:dyDescent="0.25">
      <c r="A35" s="182" t="s">
        <v>154</v>
      </c>
      <c r="B35" s="183"/>
      <c r="C35" s="184"/>
      <c r="D35" s="25"/>
      <c r="E35" s="25"/>
      <c r="F35" s="25">
        <v>10</v>
      </c>
      <c r="G35" s="25">
        <v>10</v>
      </c>
      <c r="H35" s="25"/>
      <c r="I35" s="25"/>
      <c r="J35" s="77"/>
      <c r="K35" s="42"/>
      <c r="L35" s="25"/>
      <c r="M35" s="25"/>
      <c r="N35" s="25"/>
      <c r="O35" s="25"/>
      <c r="P35" s="25"/>
      <c r="Q35" s="25">
        <v>1.1999999999999999E-3</v>
      </c>
      <c r="R35" s="25">
        <v>1E-3</v>
      </c>
      <c r="S35" s="25">
        <v>4.4000000000000003E-3</v>
      </c>
      <c r="T35" s="25"/>
      <c r="U35" s="25"/>
      <c r="V35" s="25"/>
      <c r="W35" s="25"/>
      <c r="X35" s="25"/>
    </row>
    <row r="36" spans="1:24" x14ac:dyDescent="0.25">
      <c r="A36" s="182" t="s">
        <v>155</v>
      </c>
      <c r="B36" s="183"/>
      <c r="C36" s="184"/>
      <c r="D36" s="25"/>
      <c r="E36" s="25"/>
      <c r="F36" s="25">
        <v>1</v>
      </c>
      <c r="G36" s="25">
        <v>1</v>
      </c>
      <c r="H36" s="25"/>
      <c r="I36" s="25"/>
      <c r="J36" s="77"/>
      <c r="K36" s="42"/>
      <c r="L36" s="25"/>
      <c r="M36" s="25"/>
      <c r="N36" s="25"/>
      <c r="O36" s="25"/>
      <c r="P36" s="25"/>
      <c r="Q36" s="25">
        <v>9.0000000000000006E-5</v>
      </c>
      <c r="R36" s="25"/>
      <c r="S36" s="25"/>
      <c r="T36" s="25"/>
      <c r="U36" s="25"/>
      <c r="V36" s="25"/>
      <c r="W36" s="25"/>
      <c r="X36" s="25"/>
    </row>
    <row r="37" spans="1:24" x14ac:dyDescent="0.25">
      <c r="A37" s="182" t="s">
        <v>50</v>
      </c>
      <c r="B37" s="183"/>
      <c r="C37" s="184"/>
      <c r="D37" s="25"/>
      <c r="E37" s="25"/>
      <c r="F37" s="25">
        <v>0.02</v>
      </c>
      <c r="G37" s="25">
        <v>0.02</v>
      </c>
      <c r="H37" s="25"/>
      <c r="I37" s="25"/>
      <c r="J37" s="77"/>
      <c r="K37" s="42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x14ac:dyDescent="0.25">
      <c r="A38" s="182" t="s">
        <v>46</v>
      </c>
      <c r="B38" s="183"/>
      <c r="C38" s="184"/>
      <c r="D38" s="25"/>
      <c r="E38" s="25"/>
      <c r="F38" s="25">
        <v>3</v>
      </c>
      <c r="G38" s="25">
        <v>3</v>
      </c>
      <c r="H38" s="25"/>
      <c r="I38" s="25"/>
      <c r="J38" s="77"/>
      <c r="K38" s="42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x14ac:dyDescent="0.25">
      <c r="A39" s="170" t="s">
        <v>25</v>
      </c>
      <c r="B39" s="171"/>
      <c r="C39" s="172"/>
      <c r="D39" s="25"/>
      <c r="E39" s="25"/>
      <c r="F39" s="25">
        <v>1</v>
      </c>
      <c r="G39" s="25">
        <v>1</v>
      </c>
      <c r="H39" s="25"/>
      <c r="I39" s="25"/>
      <c r="J39" s="77"/>
      <c r="K39" s="4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x14ac:dyDescent="0.25">
      <c r="A40" s="182" t="s">
        <v>54</v>
      </c>
      <c r="B40" s="183"/>
      <c r="C40" s="184"/>
      <c r="D40" s="25"/>
      <c r="E40" s="25"/>
      <c r="F40" s="25">
        <v>5</v>
      </c>
      <c r="G40" s="25">
        <v>5</v>
      </c>
      <c r="H40" s="25"/>
      <c r="I40" s="25"/>
      <c r="J40" s="77"/>
      <c r="K40" s="42"/>
      <c r="L40" s="25"/>
      <c r="M40" s="25"/>
      <c r="N40" s="25"/>
      <c r="O40" s="25"/>
      <c r="P40" s="25">
        <v>3.7000000000000002E-3</v>
      </c>
      <c r="Q40" s="25"/>
      <c r="R40" s="25"/>
      <c r="S40" s="25"/>
      <c r="T40" s="25"/>
      <c r="U40" s="25"/>
      <c r="V40" s="25"/>
      <c r="W40" s="25"/>
      <c r="X40" s="25"/>
    </row>
    <row r="41" spans="1:24" x14ac:dyDescent="0.25">
      <c r="A41" s="170" t="s">
        <v>27</v>
      </c>
      <c r="B41" s="171"/>
      <c r="C41" s="172"/>
      <c r="D41" s="25"/>
      <c r="E41" s="25"/>
      <c r="F41" s="25">
        <v>200</v>
      </c>
      <c r="G41" s="25">
        <v>200</v>
      </c>
      <c r="H41" s="25"/>
      <c r="I41" s="25"/>
      <c r="J41" s="77"/>
      <c r="K41" s="42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x14ac:dyDescent="0.25">
      <c r="A42" s="188" t="s">
        <v>308</v>
      </c>
      <c r="B42" s="189"/>
      <c r="C42" s="190"/>
      <c r="D42" s="30" t="s">
        <v>309</v>
      </c>
      <c r="E42" s="31">
        <v>90</v>
      </c>
      <c r="F42" s="31"/>
      <c r="G42" s="31"/>
      <c r="H42" s="32">
        <v>20.37</v>
      </c>
      <c r="I42" s="32">
        <v>23.51</v>
      </c>
      <c r="J42" s="32">
        <v>40.049999999999997</v>
      </c>
      <c r="K42" s="32">
        <v>309.39999999999998</v>
      </c>
      <c r="L42" s="32">
        <v>4.2000000000000003E-2</v>
      </c>
      <c r="M42" s="32">
        <v>1.288</v>
      </c>
      <c r="N42" s="32">
        <v>0</v>
      </c>
      <c r="O42" s="32">
        <v>0.14000000000000001</v>
      </c>
      <c r="P42" s="44">
        <f>SUM(P43:P50)</f>
        <v>0</v>
      </c>
      <c r="Q42" s="44">
        <f t="shared" ref="Q42:S42" si="7">SUM(Q43:Q50)</f>
        <v>2.1239999999999998E-2</v>
      </c>
      <c r="R42" s="44">
        <f t="shared" si="7"/>
        <v>5.9199999999999999E-3</v>
      </c>
      <c r="S42" s="44">
        <f t="shared" si="7"/>
        <v>0.12174</v>
      </c>
      <c r="T42" s="32">
        <v>30.53</v>
      </c>
      <c r="U42" s="32">
        <v>436.1</v>
      </c>
      <c r="V42" s="32">
        <v>215.81</v>
      </c>
      <c r="W42" s="32">
        <v>30.84</v>
      </c>
      <c r="X42" s="32">
        <v>4.28</v>
      </c>
    </row>
    <row r="43" spans="1:24" x14ac:dyDescent="0.25">
      <c r="A43" s="188" t="s">
        <v>145</v>
      </c>
      <c r="B43" s="189"/>
      <c r="C43" s="190"/>
      <c r="D43" s="30"/>
      <c r="E43" s="31">
        <v>50</v>
      </c>
      <c r="F43" s="55"/>
      <c r="G43" s="55"/>
      <c r="H43" s="34"/>
      <c r="I43" s="34"/>
      <c r="J43" s="34"/>
      <c r="K43" s="34"/>
      <c r="L43" s="34"/>
      <c r="M43" s="34"/>
      <c r="N43" s="34"/>
      <c r="O43" s="34"/>
      <c r="P43" s="25"/>
      <c r="Q43" s="25"/>
      <c r="R43" s="25"/>
      <c r="S43" s="25"/>
      <c r="T43" s="34"/>
      <c r="U43" s="34"/>
      <c r="V43" s="34"/>
      <c r="W43" s="34"/>
      <c r="X43" s="34"/>
    </row>
    <row r="44" spans="1:24" x14ac:dyDescent="0.25">
      <c r="A44" s="218" t="s">
        <v>122</v>
      </c>
      <c r="B44" s="219"/>
      <c r="C44" s="220"/>
      <c r="D44" s="30"/>
      <c r="E44" s="31"/>
      <c r="F44" s="55">
        <v>192.6</v>
      </c>
      <c r="G44" s="55">
        <v>142.19999999999999</v>
      </c>
      <c r="H44" s="34"/>
      <c r="I44" s="34"/>
      <c r="J44" s="34"/>
      <c r="K44" s="34"/>
      <c r="L44" s="34"/>
      <c r="M44" s="34"/>
      <c r="N44" s="34"/>
      <c r="O44" s="34"/>
      <c r="Q44" s="28">
        <v>2.12E-2</v>
      </c>
      <c r="R44" s="28">
        <v>5.7999999999999996E-3</v>
      </c>
      <c r="S44" s="28">
        <v>0.12130000000000001</v>
      </c>
      <c r="T44" s="34"/>
      <c r="U44" s="34"/>
      <c r="V44" s="34"/>
      <c r="W44" s="34"/>
      <c r="X44" s="34"/>
    </row>
    <row r="45" spans="1:24" x14ac:dyDescent="0.25">
      <c r="A45" s="275" t="s">
        <v>45</v>
      </c>
      <c r="B45" s="262"/>
      <c r="C45" s="263"/>
      <c r="D45" s="31"/>
      <c r="E45" s="31"/>
      <c r="F45" s="55">
        <v>12</v>
      </c>
      <c r="G45" s="55">
        <v>10</v>
      </c>
      <c r="H45" s="34"/>
      <c r="I45" s="34"/>
      <c r="J45" s="34"/>
      <c r="K45" s="34"/>
      <c r="L45" s="34"/>
      <c r="M45" s="34"/>
      <c r="N45" s="34"/>
      <c r="O45" s="34"/>
      <c r="P45" s="25"/>
      <c r="Q45" s="25"/>
      <c r="R45" s="25"/>
      <c r="S45" s="25"/>
      <c r="T45" s="34"/>
      <c r="U45" s="34"/>
      <c r="V45" s="34"/>
      <c r="W45" s="34"/>
      <c r="X45" s="34"/>
    </row>
    <row r="46" spans="1:24" x14ac:dyDescent="0.25">
      <c r="A46" s="170" t="s">
        <v>47</v>
      </c>
      <c r="B46" s="171"/>
      <c r="C46" s="172"/>
      <c r="D46" s="31"/>
      <c r="E46" s="31"/>
      <c r="F46" s="55">
        <v>5</v>
      </c>
      <c r="G46" s="55">
        <v>5</v>
      </c>
      <c r="H46" s="34"/>
      <c r="I46" s="34"/>
      <c r="J46" s="34"/>
      <c r="K46" s="34"/>
      <c r="L46" s="34"/>
      <c r="M46" s="34"/>
      <c r="N46" s="34"/>
      <c r="O46" s="34"/>
      <c r="P46" s="25"/>
      <c r="Q46" s="25"/>
      <c r="R46" s="25"/>
      <c r="S46" s="25"/>
      <c r="T46" s="34"/>
      <c r="U46" s="34"/>
      <c r="V46" s="34"/>
      <c r="W46" s="34"/>
      <c r="X46" s="34"/>
    </row>
    <row r="47" spans="1:24" x14ac:dyDescent="0.25">
      <c r="A47" s="182" t="s">
        <v>46</v>
      </c>
      <c r="B47" s="183"/>
      <c r="C47" s="184"/>
      <c r="D47" s="31"/>
      <c r="E47" s="31"/>
      <c r="F47" s="55">
        <v>3.2</v>
      </c>
      <c r="G47" s="55">
        <v>3.2</v>
      </c>
      <c r="H47" s="34"/>
      <c r="I47" s="34"/>
      <c r="J47" s="34"/>
      <c r="K47" s="34"/>
      <c r="L47" s="34"/>
      <c r="M47" s="34"/>
      <c r="N47" s="34"/>
      <c r="O47" s="34"/>
      <c r="P47" s="25"/>
      <c r="Q47" s="25"/>
      <c r="R47" s="25"/>
      <c r="S47" s="25"/>
      <c r="T47" s="34"/>
      <c r="U47" s="34"/>
      <c r="V47" s="34"/>
      <c r="W47" s="34"/>
      <c r="X47" s="34"/>
    </row>
    <row r="48" spans="1:24" x14ac:dyDescent="0.25">
      <c r="A48" s="182" t="s">
        <v>55</v>
      </c>
      <c r="B48" s="183"/>
      <c r="C48" s="184"/>
      <c r="D48" s="31"/>
      <c r="E48" s="31"/>
      <c r="F48" s="55">
        <v>2</v>
      </c>
      <c r="G48" s="55">
        <v>2</v>
      </c>
      <c r="H48" s="34"/>
      <c r="I48" s="34"/>
      <c r="J48" s="88"/>
      <c r="K48" s="81"/>
      <c r="L48" s="34"/>
      <c r="M48" s="34"/>
      <c r="N48" s="34"/>
      <c r="O48" s="34"/>
      <c r="P48" s="25"/>
      <c r="Q48" s="25">
        <v>4.0000000000000003E-5</v>
      </c>
      <c r="R48" s="25">
        <v>1.2E-4</v>
      </c>
      <c r="S48" s="25">
        <v>4.4000000000000002E-4</v>
      </c>
      <c r="T48" s="34"/>
      <c r="U48" s="34"/>
      <c r="V48" s="34"/>
      <c r="W48" s="34"/>
      <c r="X48" s="34"/>
    </row>
    <row r="49" spans="1:26" x14ac:dyDescent="0.25">
      <c r="A49" s="182" t="s">
        <v>50</v>
      </c>
      <c r="B49" s="183"/>
      <c r="C49" s="184"/>
      <c r="D49" s="25"/>
      <c r="E49" s="25"/>
      <c r="F49" s="25">
        <v>0.02</v>
      </c>
      <c r="G49" s="25">
        <v>0.02</v>
      </c>
      <c r="H49" s="25"/>
      <c r="I49" s="25"/>
      <c r="J49" s="77"/>
      <c r="K49" s="42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6" x14ac:dyDescent="0.25">
      <c r="A50" s="182" t="s">
        <v>27</v>
      </c>
      <c r="B50" s="183"/>
      <c r="C50" s="184"/>
      <c r="D50" s="31"/>
      <c r="E50" s="31"/>
      <c r="F50" s="55">
        <v>90</v>
      </c>
      <c r="G50" s="55">
        <v>90</v>
      </c>
      <c r="H50" s="34"/>
      <c r="I50" s="34"/>
      <c r="J50" s="34"/>
      <c r="K50" s="81"/>
      <c r="L50" s="34"/>
      <c r="M50" s="34"/>
      <c r="N50" s="34"/>
      <c r="O50" s="34"/>
      <c r="P50" s="25"/>
      <c r="Q50" s="25"/>
      <c r="R50" s="25"/>
      <c r="S50" s="25"/>
      <c r="T50" s="34"/>
      <c r="U50" s="34"/>
      <c r="V50" s="34"/>
      <c r="W50" s="34"/>
      <c r="X50" s="34"/>
    </row>
    <row r="51" spans="1:26" x14ac:dyDescent="0.25">
      <c r="A51" s="234" t="s">
        <v>146</v>
      </c>
      <c r="B51" s="235"/>
      <c r="C51" s="236"/>
      <c r="D51" s="23" t="s">
        <v>147</v>
      </c>
      <c r="E51" s="23">
        <v>150</v>
      </c>
      <c r="F51" s="37"/>
      <c r="G51" s="37"/>
      <c r="H51" s="23">
        <v>6.64</v>
      </c>
      <c r="I51" s="23">
        <v>7.78</v>
      </c>
      <c r="J51" s="23">
        <v>38.89</v>
      </c>
      <c r="K51" s="23">
        <v>252.43</v>
      </c>
      <c r="L51" s="23">
        <v>0.13</v>
      </c>
      <c r="M51" s="23">
        <v>0</v>
      </c>
      <c r="N51" s="23">
        <v>29.13</v>
      </c>
      <c r="O51" s="23">
        <v>5.8000000000000003E-2</v>
      </c>
      <c r="P51" s="37">
        <f>SUM(P52:P55)</f>
        <v>7.4999999999999997E-2</v>
      </c>
      <c r="Q51" s="37">
        <f t="shared" ref="Q51:S51" si="8">SUM(Q52:Q55)</f>
        <v>1.4E-3</v>
      </c>
      <c r="R51" s="37">
        <f t="shared" si="8"/>
        <v>0</v>
      </c>
      <c r="S51" s="37">
        <f t="shared" si="8"/>
        <v>0</v>
      </c>
      <c r="T51" s="23">
        <v>36.090000000000003</v>
      </c>
      <c r="U51" s="23">
        <v>134.34</v>
      </c>
      <c r="V51" s="23">
        <v>151.91</v>
      </c>
      <c r="W51" s="23">
        <v>35.590000000000003</v>
      </c>
      <c r="X51" s="23">
        <v>2.57</v>
      </c>
    </row>
    <row r="52" spans="1:26" x14ac:dyDescent="0.25">
      <c r="A52" s="176" t="s">
        <v>251</v>
      </c>
      <c r="B52" s="177"/>
      <c r="C52" s="178"/>
      <c r="D52" s="23"/>
      <c r="E52" s="23">
        <v>5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37"/>
      <c r="Q52" s="37"/>
      <c r="R52" s="37"/>
      <c r="S52" s="37"/>
      <c r="T52" s="23"/>
      <c r="U52" s="23"/>
      <c r="V52" s="23"/>
      <c r="W52" s="23"/>
      <c r="X52" s="23"/>
    </row>
    <row r="53" spans="1:26" x14ac:dyDescent="0.25">
      <c r="A53" s="227" t="s">
        <v>148</v>
      </c>
      <c r="B53" s="228"/>
      <c r="C53" s="229"/>
      <c r="D53" s="25"/>
      <c r="E53" s="25"/>
      <c r="F53" s="19">
        <v>60</v>
      </c>
      <c r="G53" s="19">
        <v>60</v>
      </c>
      <c r="H53" s="19"/>
      <c r="I53" s="19"/>
      <c r="J53" s="19"/>
      <c r="K53" s="57"/>
      <c r="L53" s="19"/>
      <c r="M53" s="19"/>
      <c r="N53" s="19"/>
      <c r="O53" s="19"/>
      <c r="P53" s="23"/>
      <c r="Q53" s="28">
        <v>8.9999999999999998E-4</v>
      </c>
      <c r="R53" s="23"/>
      <c r="S53" s="23"/>
      <c r="T53" s="19"/>
      <c r="U53" s="19"/>
      <c r="V53" s="19"/>
      <c r="W53" s="19"/>
      <c r="X53" s="19"/>
    </row>
    <row r="54" spans="1:26" x14ac:dyDescent="0.25">
      <c r="A54" s="227" t="s">
        <v>26</v>
      </c>
      <c r="B54" s="228"/>
      <c r="C54" s="229"/>
      <c r="D54" s="25"/>
      <c r="E54" s="25"/>
      <c r="F54" s="19">
        <v>5</v>
      </c>
      <c r="G54" s="19">
        <v>5</v>
      </c>
      <c r="H54" s="19"/>
      <c r="I54" s="19"/>
      <c r="J54" s="19"/>
      <c r="K54" s="57"/>
      <c r="L54" s="19"/>
      <c r="M54" s="19"/>
      <c r="N54" s="19"/>
      <c r="O54" s="19"/>
      <c r="P54" s="25">
        <v>7.4999999999999997E-2</v>
      </c>
      <c r="Q54" s="25">
        <v>5.0000000000000001E-4</v>
      </c>
      <c r="R54" s="25"/>
      <c r="S54" s="25"/>
      <c r="T54" s="19"/>
      <c r="U54" s="19"/>
      <c r="V54" s="19"/>
      <c r="W54" s="19"/>
      <c r="X54" s="19"/>
    </row>
    <row r="55" spans="1:26" x14ac:dyDescent="0.25">
      <c r="A55" s="182" t="s">
        <v>27</v>
      </c>
      <c r="B55" s="183"/>
      <c r="C55" s="184"/>
      <c r="D55" s="25"/>
      <c r="E55" s="25"/>
      <c r="F55" s="19">
        <v>108</v>
      </c>
      <c r="G55" s="19">
        <v>108</v>
      </c>
      <c r="H55" s="19"/>
      <c r="I55" s="19"/>
      <c r="J55" s="19"/>
      <c r="K55" s="57"/>
      <c r="L55" s="19"/>
      <c r="M55" s="19"/>
      <c r="N55" s="19"/>
      <c r="O55" s="19"/>
      <c r="P55" s="25"/>
      <c r="Q55" s="25"/>
      <c r="R55" s="25"/>
      <c r="S55" s="25"/>
      <c r="T55" s="19"/>
      <c r="U55" s="19"/>
      <c r="V55" s="19"/>
      <c r="W55" s="19"/>
      <c r="X55" s="19"/>
    </row>
    <row r="56" spans="1:26" s="5" customFormat="1" x14ac:dyDescent="0.25">
      <c r="A56" s="173" t="s">
        <v>310</v>
      </c>
      <c r="B56" s="174"/>
      <c r="C56" s="175"/>
      <c r="D56" s="45" t="s">
        <v>298</v>
      </c>
      <c r="E56" s="23">
        <v>80</v>
      </c>
      <c r="F56" s="23">
        <v>84.2</v>
      </c>
      <c r="G56" s="23"/>
      <c r="H56" s="23">
        <v>0.56000000000000005</v>
      </c>
      <c r="I56" s="23">
        <v>0.08</v>
      </c>
      <c r="J56" s="23">
        <v>1.52</v>
      </c>
      <c r="K56" s="39">
        <v>9.6</v>
      </c>
      <c r="L56" s="23">
        <v>3.2000000000000001E-2</v>
      </c>
      <c r="M56" s="23">
        <v>3.92</v>
      </c>
      <c r="N56" s="23">
        <v>0</v>
      </c>
      <c r="O56" s="23">
        <v>1.6E-2</v>
      </c>
      <c r="P56" s="25">
        <v>0</v>
      </c>
      <c r="Q56" s="25">
        <v>0</v>
      </c>
      <c r="R56" s="25">
        <v>0</v>
      </c>
      <c r="S56" s="25">
        <v>0</v>
      </c>
      <c r="T56" s="23">
        <v>13.6</v>
      </c>
      <c r="U56" s="23">
        <v>156.80000000000001</v>
      </c>
      <c r="V56" s="23">
        <v>24</v>
      </c>
      <c r="W56" s="23">
        <v>11.2</v>
      </c>
      <c r="X56" s="23">
        <v>0.04</v>
      </c>
      <c r="Y56"/>
      <c r="Z56"/>
    </row>
    <row r="57" spans="1:26" ht="12" customHeight="1" x14ac:dyDescent="0.25">
      <c r="A57" s="176" t="s">
        <v>109</v>
      </c>
      <c r="B57" s="177"/>
      <c r="C57" s="178"/>
      <c r="D57" s="23" t="s">
        <v>110</v>
      </c>
      <c r="E57" s="23">
        <v>200</v>
      </c>
      <c r="F57" s="23"/>
      <c r="G57" s="23"/>
      <c r="H57" s="23">
        <v>0.66</v>
      </c>
      <c r="I57" s="23">
        <v>0.09</v>
      </c>
      <c r="J57" s="23">
        <v>32.01</v>
      </c>
      <c r="K57" s="39">
        <v>132.80000000000001</v>
      </c>
      <c r="L57" s="23">
        <v>1.6E-2</v>
      </c>
      <c r="M57" s="23">
        <v>0.72</v>
      </c>
      <c r="N57" s="23">
        <v>0</v>
      </c>
      <c r="O57" s="23">
        <v>0.02</v>
      </c>
      <c r="P57" s="46">
        <f>SUM(P58:P61)</f>
        <v>0</v>
      </c>
      <c r="Q57" s="46">
        <f t="shared" ref="Q57:S57" si="9">SUM(Q58:Q61)</f>
        <v>0</v>
      </c>
      <c r="R57" s="46">
        <f t="shared" si="9"/>
        <v>0</v>
      </c>
      <c r="S57" s="46">
        <f t="shared" si="9"/>
        <v>0</v>
      </c>
      <c r="T57" s="23">
        <v>32.479999999999997</v>
      </c>
      <c r="U57" s="23">
        <v>229.8</v>
      </c>
      <c r="V57" s="23">
        <v>23.44</v>
      </c>
      <c r="W57" s="23">
        <v>17.46</v>
      </c>
      <c r="X57" s="23">
        <v>0.69</v>
      </c>
    </row>
    <row r="58" spans="1:26" x14ac:dyDescent="0.25">
      <c r="A58" s="170" t="s">
        <v>111</v>
      </c>
      <c r="B58" s="171"/>
      <c r="C58" s="172"/>
      <c r="D58" s="28"/>
      <c r="E58" s="28"/>
      <c r="F58" s="28">
        <v>20</v>
      </c>
      <c r="G58" s="28">
        <v>20</v>
      </c>
      <c r="H58" s="23"/>
      <c r="I58" s="23"/>
      <c r="J58" s="23"/>
      <c r="K58" s="23"/>
      <c r="L58" s="25"/>
      <c r="M58" s="25"/>
      <c r="N58" s="25"/>
      <c r="O58" s="25"/>
      <c r="P58" s="23"/>
      <c r="Q58" s="23"/>
      <c r="R58" s="23"/>
      <c r="S58" s="23"/>
      <c r="T58" s="25"/>
      <c r="U58" s="25"/>
      <c r="V58" s="25"/>
      <c r="W58" s="25"/>
      <c r="X58" s="25"/>
    </row>
    <row r="59" spans="1:26" x14ac:dyDescent="0.25">
      <c r="A59" s="182" t="s">
        <v>67</v>
      </c>
      <c r="B59" s="171"/>
      <c r="C59" s="172"/>
      <c r="D59" s="28"/>
      <c r="E59" s="28"/>
      <c r="F59" s="28">
        <v>10</v>
      </c>
      <c r="G59" s="28">
        <v>10</v>
      </c>
      <c r="H59" s="23"/>
      <c r="I59" s="23"/>
      <c r="J59" s="23"/>
      <c r="K59" s="23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6" x14ac:dyDescent="0.25">
      <c r="A60" s="170" t="s">
        <v>107</v>
      </c>
      <c r="B60" s="171"/>
      <c r="C60" s="172"/>
      <c r="D60" s="28"/>
      <c r="E60" s="28"/>
      <c r="F60" s="28">
        <v>0.2</v>
      </c>
      <c r="G60" s="28">
        <v>0.2</v>
      </c>
      <c r="H60" s="23"/>
      <c r="I60" s="23"/>
      <c r="J60" s="23"/>
      <c r="K60" s="23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6" x14ac:dyDescent="0.25">
      <c r="A61" s="170" t="s">
        <v>27</v>
      </c>
      <c r="B61" s="171"/>
      <c r="C61" s="172"/>
      <c r="D61" s="28"/>
      <c r="E61" s="28"/>
      <c r="F61" s="28">
        <v>200</v>
      </c>
      <c r="G61" s="28">
        <v>200</v>
      </c>
      <c r="H61" s="23"/>
      <c r="I61" s="23"/>
      <c r="J61" s="23"/>
      <c r="K61" s="23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6" ht="12.75" customHeight="1" x14ac:dyDescent="0.25">
      <c r="A62" s="176" t="s">
        <v>32</v>
      </c>
      <c r="B62" s="177"/>
      <c r="C62" s="178"/>
      <c r="D62" s="25"/>
      <c r="E62" s="23">
        <v>90</v>
      </c>
      <c r="F62" s="23">
        <v>90</v>
      </c>
      <c r="G62" s="23"/>
      <c r="H62" s="23">
        <v>7.11</v>
      </c>
      <c r="I62" s="23">
        <v>0.9</v>
      </c>
      <c r="J62" s="23">
        <v>43.47</v>
      </c>
      <c r="K62" s="23">
        <v>211.5</v>
      </c>
      <c r="L62" s="23">
        <v>0.14000000000000001</v>
      </c>
      <c r="M62" s="23">
        <v>0</v>
      </c>
      <c r="N62" s="23">
        <v>0</v>
      </c>
      <c r="O62" s="23">
        <v>0.05</v>
      </c>
      <c r="P62" s="23">
        <v>0</v>
      </c>
      <c r="Q62" s="23">
        <v>5.0000000000000001E-3</v>
      </c>
      <c r="R62" s="23">
        <v>1.9800000000000002E-2</v>
      </c>
      <c r="S62" s="23">
        <v>2.5999999999999999E-2</v>
      </c>
      <c r="T62" s="23">
        <v>20.7</v>
      </c>
      <c r="U62" s="23">
        <v>119.71</v>
      </c>
      <c r="V62" s="23">
        <v>78.3</v>
      </c>
      <c r="W62" s="23">
        <v>29.7</v>
      </c>
      <c r="X62" s="23">
        <v>1.8</v>
      </c>
    </row>
    <row r="63" spans="1:26" x14ac:dyDescent="0.25">
      <c r="A63" s="176" t="s">
        <v>286</v>
      </c>
      <c r="B63" s="177"/>
      <c r="C63" s="178"/>
      <c r="D63" s="25"/>
      <c r="E63" s="23">
        <v>50</v>
      </c>
      <c r="F63" s="23">
        <v>50</v>
      </c>
      <c r="G63" s="23"/>
      <c r="H63" s="23">
        <v>3.85</v>
      </c>
      <c r="I63" s="23">
        <v>0.7</v>
      </c>
      <c r="J63" s="23">
        <v>18.850000000000001</v>
      </c>
      <c r="K63" s="39">
        <v>100.5</v>
      </c>
      <c r="L63" s="23">
        <v>0.16</v>
      </c>
      <c r="M63" s="23">
        <v>0</v>
      </c>
      <c r="N63" s="23">
        <v>0</v>
      </c>
      <c r="O63" s="23">
        <v>4.4999999999999998E-2</v>
      </c>
      <c r="P63" s="23">
        <v>0</v>
      </c>
      <c r="Q63" s="23">
        <v>2.8E-3</v>
      </c>
      <c r="R63" s="23">
        <v>0</v>
      </c>
      <c r="S63" s="23">
        <v>0</v>
      </c>
      <c r="T63" s="23">
        <v>16.5</v>
      </c>
      <c r="U63" s="23">
        <v>122</v>
      </c>
      <c r="V63" s="23">
        <v>97</v>
      </c>
      <c r="W63" s="23">
        <v>28.5</v>
      </c>
      <c r="X63" s="23">
        <v>2.25</v>
      </c>
    </row>
    <row r="64" spans="1:26" ht="13.5" customHeight="1" x14ac:dyDescent="0.25">
      <c r="A64" s="241" t="s">
        <v>241</v>
      </c>
      <c r="B64" s="242"/>
      <c r="C64" s="243"/>
      <c r="D64" s="23"/>
      <c r="E64" s="23">
        <v>3</v>
      </c>
      <c r="F64" s="44"/>
      <c r="G64" s="33"/>
      <c r="H64" s="23"/>
      <c r="I64" s="23"/>
      <c r="J64" s="23"/>
      <c r="K64" s="39"/>
      <c r="L64" s="25"/>
      <c r="M64" s="25"/>
      <c r="N64" s="25"/>
      <c r="O64" s="25"/>
      <c r="P64" s="23"/>
      <c r="Q64" s="23">
        <v>1.4E-3</v>
      </c>
      <c r="R64" s="23"/>
      <c r="S64" s="23"/>
      <c r="T64" s="25"/>
      <c r="U64" s="25"/>
      <c r="V64" s="25"/>
      <c r="W64" s="25"/>
      <c r="X64" s="25"/>
    </row>
    <row r="65" spans="1:24" x14ac:dyDescent="0.25">
      <c r="A65" s="176" t="s">
        <v>267</v>
      </c>
      <c r="B65" s="177"/>
      <c r="C65" s="178"/>
      <c r="D65" s="31"/>
      <c r="E65" s="32">
        <f>SUM(E28:E64)</f>
        <v>973</v>
      </c>
      <c r="F65" s="32"/>
      <c r="G65" s="32"/>
      <c r="H65" s="32">
        <f t="shared" ref="H65:O65" si="10">SUM(H28:H64)</f>
        <v>42.75</v>
      </c>
      <c r="I65" s="32">
        <f t="shared" si="10"/>
        <v>38.17</v>
      </c>
      <c r="J65" s="32">
        <f t="shared" si="10"/>
        <v>188.95</v>
      </c>
      <c r="K65" s="32">
        <f t="shared" si="10"/>
        <v>1143.98</v>
      </c>
      <c r="L65" s="32">
        <f t="shared" si="10"/>
        <v>0.6150000000000001</v>
      </c>
      <c r="M65" s="32">
        <f t="shared" si="10"/>
        <v>12.628000000000002</v>
      </c>
      <c r="N65" s="32">
        <f t="shared" si="10"/>
        <v>29.13</v>
      </c>
      <c r="O65" s="32">
        <f t="shared" si="10"/>
        <v>0.38900000000000001</v>
      </c>
      <c r="P65" s="23">
        <f>SUM(P28+P42+P51+P56+P57+P62+P63+P64)</f>
        <v>7.8699999999999992E-2</v>
      </c>
      <c r="Q65" s="23">
        <f t="shared" ref="Q65:S65" si="11">SUM(Q28+Q42+Q51+Q56+Q57+Q62+Q63+Q64)</f>
        <v>3.6579999999999988E-2</v>
      </c>
      <c r="R65" s="23">
        <f t="shared" si="11"/>
        <v>3.6710000000000007E-2</v>
      </c>
      <c r="S65" s="23">
        <f t="shared" si="11"/>
        <v>0.15623999999999999</v>
      </c>
      <c r="T65" s="32">
        <f>SUM(T28:T64)</f>
        <v>204.07</v>
      </c>
      <c r="U65" s="32">
        <f>SUM(U28:U64)</f>
        <v>1664.32</v>
      </c>
      <c r="V65" s="32">
        <f>SUM(V28:V64)</f>
        <v>689.96</v>
      </c>
      <c r="W65" s="32">
        <f>SUM(W28:W64)</f>
        <v>187.74</v>
      </c>
      <c r="X65" s="32">
        <f>SUM(X28:X64)</f>
        <v>13.35</v>
      </c>
    </row>
    <row r="66" spans="1:24" x14ac:dyDescent="0.25">
      <c r="A66" s="188"/>
      <c r="B66" s="189"/>
      <c r="C66" s="190"/>
      <c r="D66" s="288" t="s">
        <v>61</v>
      </c>
      <c r="E66" s="289"/>
      <c r="F66" s="289"/>
      <c r="G66" s="289"/>
      <c r="H66" s="34"/>
      <c r="I66" s="34"/>
      <c r="J66" s="34"/>
      <c r="K66" s="34"/>
      <c r="L66" s="34"/>
      <c r="M66" s="34"/>
      <c r="N66" s="34"/>
      <c r="O66" s="34"/>
      <c r="P66" s="23"/>
      <c r="Q66" s="23"/>
      <c r="R66" s="23"/>
      <c r="S66" s="23"/>
      <c r="T66" s="34"/>
      <c r="U66" s="34"/>
      <c r="V66" s="34"/>
      <c r="W66" s="34"/>
      <c r="X66" s="34"/>
    </row>
    <row r="67" spans="1:24" x14ac:dyDescent="0.25">
      <c r="A67" s="176" t="s">
        <v>272</v>
      </c>
      <c r="B67" s="177"/>
      <c r="C67" s="178"/>
      <c r="D67" s="23" t="s">
        <v>239</v>
      </c>
      <c r="E67" s="23">
        <v>100</v>
      </c>
      <c r="F67" s="23"/>
      <c r="G67" s="23"/>
      <c r="H67" s="23">
        <v>7.8</v>
      </c>
      <c r="I67" s="23">
        <v>6.12</v>
      </c>
      <c r="J67" s="23">
        <v>47.8</v>
      </c>
      <c r="K67" s="23">
        <v>278</v>
      </c>
      <c r="L67" s="23">
        <v>2.82</v>
      </c>
      <c r="M67" s="23">
        <v>0</v>
      </c>
      <c r="N67" s="23">
        <v>6</v>
      </c>
      <c r="O67" s="23">
        <v>0.08</v>
      </c>
      <c r="P67" s="44">
        <f>SUM(P68:P75)</f>
        <v>0.80279999999999996</v>
      </c>
      <c r="Q67" s="44">
        <f t="shared" ref="Q67:S67" si="12">SUM(Q68:Q75)</f>
        <v>2.1299999999999999E-3</v>
      </c>
      <c r="R67" s="44">
        <f t="shared" si="12"/>
        <v>4.4799999999999996E-3</v>
      </c>
      <c r="S67" s="44">
        <f t="shared" si="12"/>
        <v>1.9599999999999999E-2</v>
      </c>
      <c r="T67" s="23">
        <v>22.6</v>
      </c>
      <c r="U67" s="23">
        <v>135.19999999999999</v>
      </c>
      <c r="V67" s="23">
        <v>78.400000000000006</v>
      </c>
      <c r="W67" s="23">
        <v>30.4</v>
      </c>
      <c r="X67" s="23">
        <v>1.46</v>
      </c>
    </row>
    <row r="68" spans="1:24" x14ac:dyDescent="0.25">
      <c r="A68" s="182" t="s">
        <v>55</v>
      </c>
      <c r="B68" s="183"/>
      <c r="C68" s="184"/>
      <c r="D68" s="23"/>
      <c r="E68" s="48"/>
      <c r="F68" s="25">
        <v>70</v>
      </c>
      <c r="G68" s="77">
        <v>70</v>
      </c>
      <c r="H68" s="23"/>
      <c r="I68" s="23"/>
      <c r="J68" s="23"/>
      <c r="K68" s="23"/>
      <c r="L68" s="25"/>
      <c r="M68" s="25"/>
      <c r="N68" s="25"/>
      <c r="O68" s="25"/>
      <c r="P68" s="32"/>
      <c r="Q68" s="153">
        <v>1.4E-3</v>
      </c>
      <c r="R68" s="153">
        <v>4.1999999999999997E-3</v>
      </c>
      <c r="S68" s="153">
        <v>1.54E-2</v>
      </c>
      <c r="T68" s="25"/>
      <c r="U68" s="25"/>
      <c r="V68" s="25"/>
      <c r="W68" s="25"/>
      <c r="X68" s="25"/>
    </row>
    <row r="69" spans="1:24" x14ac:dyDescent="0.25">
      <c r="A69" s="182" t="s">
        <v>157</v>
      </c>
      <c r="B69" s="183"/>
      <c r="C69" s="184"/>
      <c r="D69" s="23"/>
      <c r="E69" s="48"/>
      <c r="F69" s="25">
        <v>1.42</v>
      </c>
      <c r="G69" s="77">
        <v>1.42</v>
      </c>
      <c r="H69" s="23"/>
      <c r="I69" s="23"/>
      <c r="J69" s="23"/>
      <c r="K69" s="23"/>
      <c r="L69" s="25"/>
      <c r="M69" s="25"/>
      <c r="N69" s="25"/>
      <c r="O69" s="25"/>
      <c r="P69" s="23"/>
      <c r="Q69" s="28">
        <v>3.0000000000000001E-5</v>
      </c>
      <c r="R69" s="28">
        <v>8.0000000000000007E-5</v>
      </c>
      <c r="S69" s="28">
        <v>3.0000000000000001E-3</v>
      </c>
      <c r="T69" s="25"/>
      <c r="U69" s="25"/>
      <c r="V69" s="25"/>
      <c r="W69" s="25"/>
      <c r="X69" s="25"/>
    </row>
    <row r="70" spans="1:24" x14ac:dyDescent="0.25">
      <c r="A70" s="182" t="s">
        <v>236</v>
      </c>
      <c r="B70" s="183"/>
      <c r="C70" s="184"/>
      <c r="D70" s="23"/>
      <c r="E70" s="48"/>
      <c r="F70" s="25">
        <v>7.14</v>
      </c>
      <c r="G70" s="77">
        <v>7.14</v>
      </c>
      <c r="H70" s="23"/>
      <c r="I70" s="23"/>
      <c r="J70" s="23"/>
      <c r="K70" s="23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x14ac:dyDescent="0.25">
      <c r="A71" s="182" t="s">
        <v>68</v>
      </c>
      <c r="B71" s="183"/>
      <c r="C71" s="184"/>
      <c r="D71" s="23"/>
      <c r="E71" s="48"/>
      <c r="F71" s="25">
        <v>6.4</v>
      </c>
      <c r="G71" s="77">
        <v>6.4</v>
      </c>
      <c r="H71" s="23"/>
      <c r="I71" s="23"/>
      <c r="J71" s="23"/>
      <c r="K71" s="23"/>
      <c r="L71" s="25"/>
      <c r="M71" s="25"/>
      <c r="N71" s="25"/>
      <c r="O71" s="25"/>
      <c r="P71" s="25">
        <v>0.68479999999999996</v>
      </c>
      <c r="Q71" s="25"/>
      <c r="R71" s="25"/>
      <c r="S71" s="25"/>
      <c r="T71" s="25"/>
      <c r="U71" s="25"/>
      <c r="V71" s="25"/>
      <c r="W71" s="25"/>
      <c r="X71" s="25"/>
    </row>
    <row r="72" spans="1:24" s="6" customFormat="1" ht="12.75" customHeight="1" x14ac:dyDescent="0.2">
      <c r="A72" s="182" t="s">
        <v>116</v>
      </c>
      <c r="B72" s="183"/>
      <c r="C72" s="184"/>
      <c r="D72" s="28"/>
      <c r="E72" s="60"/>
      <c r="F72" s="28">
        <v>2.14</v>
      </c>
      <c r="G72" s="61">
        <v>2.14</v>
      </c>
      <c r="H72" s="28"/>
      <c r="I72" s="28"/>
      <c r="J72" s="28"/>
      <c r="K72" s="28"/>
      <c r="L72" s="28"/>
      <c r="M72" s="28"/>
      <c r="N72" s="28"/>
      <c r="O72" s="28"/>
      <c r="P72" s="25">
        <v>0.11799999999999999</v>
      </c>
      <c r="Q72" s="25">
        <v>6.9999999999999999E-4</v>
      </c>
      <c r="R72" s="25">
        <v>2.0000000000000001E-4</v>
      </c>
      <c r="S72" s="25">
        <v>1.1999999999999999E-3</v>
      </c>
      <c r="T72" s="28"/>
      <c r="U72" s="28"/>
      <c r="V72" s="28"/>
      <c r="W72" s="28"/>
      <c r="X72" s="28"/>
    </row>
    <row r="73" spans="1:24" s="6" customFormat="1" ht="12.75" customHeight="1" x14ac:dyDescent="0.2">
      <c r="A73" s="182" t="s">
        <v>117</v>
      </c>
      <c r="B73" s="183"/>
      <c r="C73" s="184"/>
      <c r="D73" s="28"/>
      <c r="E73" s="60"/>
      <c r="F73" s="28">
        <v>3.6</v>
      </c>
      <c r="G73" s="61">
        <v>3.6</v>
      </c>
      <c r="H73" s="28"/>
      <c r="I73" s="28"/>
      <c r="J73" s="28"/>
      <c r="K73" s="28"/>
      <c r="L73" s="28"/>
      <c r="M73" s="28"/>
      <c r="N73" s="28"/>
      <c r="O73" s="28"/>
      <c r="P73" s="25"/>
      <c r="Q73" s="25"/>
      <c r="R73" s="25"/>
      <c r="S73" s="25"/>
      <c r="T73" s="28"/>
      <c r="U73" s="28"/>
      <c r="V73" s="28"/>
      <c r="W73" s="28"/>
      <c r="X73" s="28"/>
    </row>
    <row r="74" spans="1:24" x14ac:dyDescent="0.25">
      <c r="A74" s="182" t="s">
        <v>71</v>
      </c>
      <c r="B74" s="183"/>
      <c r="C74" s="184"/>
      <c r="D74" s="23"/>
      <c r="E74" s="48"/>
      <c r="F74" s="25">
        <v>0.7</v>
      </c>
      <c r="G74" s="77">
        <v>0.7</v>
      </c>
      <c r="H74" s="23"/>
      <c r="I74" s="23"/>
      <c r="J74" s="23"/>
      <c r="K74" s="23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x14ac:dyDescent="0.25">
      <c r="A75" s="182" t="s">
        <v>27</v>
      </c>
      <c r="B75" s="183"/>
      <c r="C75" s="184"/>
      <c r="D75" s="23"/>
      <c r="E75" s="48"/>
      <c r="F75" s="25">
        <v>28.6</v>
      </c>
      <c r="G75" s="77">
        <v>28.6</v>
      </c>
      <c r="H75" s="23"/>
      <c r="I75" s="23"/>
      <c r="J75" s="23"/>
      <c r="K75" s="23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x14ac:dyDescent="0.25">
      <c r="A76" s="240" t="s">
        <v>58</v>
      </c>
      <c r="B76" s="240"/>
      <c r="C76" s="240"/>
      <c r="D76" s="43" t="s">
        <v>59</v>
      </c>
      <c r="E76" s="37">
        <v>200</v>
      </c>
      <c r="F76" s="37"/>
      <c r="G76" s="37"/>
      <c r="H76" s="23">
        <v>1</v>
      </c>
      <c r="I76" s="23">
        <v>0</v>
      </c>
      <c r="J76" s="23">
        <v>20.2</v>
      </c>
      <c r="K76" s="23">
        <v>84.8</v>
      </c>
      <c r="L76" s="23">
        <v>0.02</v>
      </c>
      <c r="M76" s="23">
        <v>4</v>
      </c>
      <c r="N76" s="23">
        <v>0</v>
      </c>
      <c r="O76" s="23">
        <v>0.02</v>
      </c>
      <c r="P76" s="44">
        <v>0</v>
      </c>
      <c r="Q76" s="44">
        <v>0</v>
      </c>
      <c r="R76" s="44">
        <v>0</v>
      </c>
      <c r="S76" s="44">
        <v>0</v>
      </c>
      <c r="T76" s="23">
        <v>14</v>
      </c>
      <c r="U76" s="23">
        <v>240</v>
      </c>
      <c r="V76" s="23">
        <v>14</v>
      </c>
      <c r="W76" s="23">
        <v>8</v>
      </c>
      <c r="X76" s="23">
        <v>2.8</v>
      </c>
    </row>
    <row r="77" spans="1:24" x14ac:dyDescent="0.25">
      <c r="A77" s="176" t="s">
        <v>268</v>
      </c>
      <c r="B77" s="177"/>
      <c r="C77" s="178"/>
      <c r="D77" s="25"/>
      <c r="E77" s="23">
        <f>SUM(E67:E76)</f>
        <v>300</v>
      </c>
      <c r="F77" s="23"/>
      <c r="G77" s="23"/>
      <c r="H77" s="23">
        <f t="shared" ref="H77:T77" si="13">SUM(H67:H76)</f>
        <v>8.8000000000000007</v>
      </c>
      <c r="I77" s="23">
        <f t="shared" si="13"/>
        <v>6.12</v>
      </c>
      <c r="J77" s="23">
        <f t="shared" si="13"/>
        <v>68</v>
      </c>
      <c r="K77" s="23">
        <f t="shared" si="13"/>
        <v>362.8</v>
      </c>
      <c r="L77" s="23">
        <f t="shared" si="13"/>
        <v>2.84</v>
      </c>
      <c r="M77" s="23">
        <f t="shared" si="13"/>
        <v>4</v>
      </c>
      <c r="N77" s="23">
        <f t="shared" si="13"/>
        <v>6</v>
      </c>
      <c r="O77" s="23">
        <f t="shared" si="13"/>
        <v>0.1</v>
      </c>
      <c r="P77" s="44">
        <f>SUM(P67+P76)</f>
        <v>0.80279999999999996</v>
      </c>
      <c r="Q77" s="44">
        <f t="shared" ref="Q77:S77" si="14">SUM(Q67+Q76)</f>
        <v>2.1299999999999999E-3</v>
      </c>
      <c r="R77" s="44">
        <f t="shared" si="14"/>
        <v>4.4799999999999996E-3</v>
      </c>
      <c r="S77" s="44">
        <f t="shared" si="14"/>
        <v>1.9599999999999999E-2</v>
      </c>
      <c r="T77" s="23">
        <f t="shared" si="13"/>
        <v>36.6</v>
      </c>
      <c r="U77" s="23"/>
      <c r="V77" s="23">
        <f>SUM(V67:V76)</f>
        <v>92.4</v>
      </c>
      <c r="W77" s="23">
        <f>SUM(W67:W76)</f>
        <v>38.4</v>
      </c>
      <c r="X77" s="23">
        <f>SUM(X67:X76)</f>
        <v>4.26</v>
      </c>
    </row>
    <row r="78" spans="1:24" x14ac:dyDescent="0.25">
      <c r="A78" s="188"/>
      <c r="B78" s="189"/>
      <c r="C78" s="190"/>
      <c r="D78" s="288" t="s">
        <v>72</v>
      </c>
      <c r="E78" s="289"/>
      <c r="F78" s="289"/>
      <c r="G78" s="289"/>
      <c r="H78" s="34"/>
      <c r="I78" s="34"/>
      <c r="J78" s="34"/>
      <c r="K78" s="34"/>
      <c r="L78" s="34"/>
      <c r="M78" s="34"/>
      <c r="N78" s="34"/>
      <c r="O78" s="34"/>
      <c r="P78" s="25"/>
      <c r="Q78" s="25"/>
      <c r="R78" s="25"/>
      <c r="S78" s="25"/>
      <c r="T78" s="34"/>
      <c r="U78" s="34"/>
      <c r="V78" s="34"/>
      <c r="W78" s="34"/>
      <c r="X78" s="34"/>
    </row>
    <row r="79" spans="1:24" x14ac:dyDescent="0.25">
      <c r="A79" s="176" t="s">
        <v>260</v>
      </c>
      <c r="B79" s="177"/>
      <c r="C79" s="178"/>
      <c r="D79" s="23" t="s">
        <v>261</v>
      </c>
      <c r="E79" s="23">
        <v>90</v>
      </c>
      <c r="F79" s="23"/>
      <c r="G79" s="23"/>
      <c r="H79" s="23">
        <v>14.08</v>
      </c>
      <c r="I79" s="23">
        <v>20.96</v>
      </c>
      <c r="J79" s="23">
        <v>5.34</v>
      </c>
      <c r="K79" s="23">
        <v>265.99</v>
      </c>
      <c r="L79" s="23">
        <v>0.04</v>
      </c>
      <c r="M79" s="23">
        <v>1.54</v>
      </c>
      <c r="N79" s="23">
        <v>110.62</v>
      </c>
      <c r="O79" s="23">
        <v>0.13</v>
      </c>
      <c r="P79" s="44">
        <f>SUM(P80:P85)</f>
        <v>0.14499999999999999</v>
      </c>
      <c r="Q79" s="44">
        <f t="shared" ref="Q79:S79" si="15">SUM(Q80:Q85)</f>
        <v>2.2799999999999999E-3</v>
      </c>
      <c r="R79" s="44">
        <f t="shared" si="15"/>
        <v>1.2969999999999999E-2</v>
      </c>
      <c r="S79" s="44">
        <f t="shared" si="15"/>
        <v>0.12809999999999999</v>
      </c>
      <c r="T79" s="23">
        <v>60.8</v>
      </c>
      <c r="U79" s="23">
        <v>107.38</v>
      </c>
      <c r="V79" s="23">
        <v>92.88</v>
      </c>
      <c r="W79" s="23">
        <v>15.32</v>
      </c>
      <c r="X79" s="23">
        <v>1.29</v>
      </c>
    </row>
    <row r="80" spans="1:24" x14ac:dyDescent="0.25">
      <c r="A80" s="176" t="s">
        <v>262</v>
      </c>
      <c r="B80" s="177"/>
      <c r="C80" s="178"/>
      <c r="D80" s="23"/>
      <c r="E80" s="23">
        <v>5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5"/>
      <c r="Q80" s="25"/>
      <c r="R80" s="25"/>
      <c r="S80" s="25"/>
      <c r="T80" s="23"/>
      <c r="U80" s="23"/>
      <c r="V80" s="23"/>
      <c r="W80" s="23"/>
      <c r="X80" s="23"/>
    </row>
    <row r="81" spans="1:24" x14ac:dyDescent="0.25">
      <c r="A81" s="170" t="s">
        <v>254</v>
      </c>
      <c r="B81" s="171"/>
      <c r="C81" s="172"/>
      <c r="D81" s="25"/>
      <c r="E81" s="25"/>
      <c r="F81" s="25">
        <v>85.5</v>
      </c>
      <c r="G81" s="25">
        <v>85.5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>
        <v>1.197E-2</v>
      </c>
      <c r="S81" s="25">
        <v>0.1197</v>
      </c>
      <c r="T81" s="25"/>
      <c r="U81" s="25"/>
      <c r="V81" s="25"/>
      <c r="W81" s="25"/>
      <c r="X81" s="25"/>
    </row>
    <row r="82" spans="1:24" x14ac:dyDescent="0.25">
      <c r="A82" s="182" t="s">
        <v>263</v>
      </c>
      <c r="B82" s="183"/>
      <c r="C82" s="184"/>
      <c r="D82" s="25"/>
      <c r="E82" s="25"/>
      <c r="F82" s="25">
        <v>7.9</v>
      </c>
      <c r="G82" s="25">
        <v>7.9</v>
      </c>
      <c r="H82" s="25"/>
      <c r="I82" s="25"/>
      <c r="J82" s="25"/>
      <c r="K82" s="25"/>
      <c r="L82" s="25"/>
      <c r="M82" s="25"/>
      <c r="N82" s="25"/>
      <c r="O82" s="25"/>
      <c r="P82" s="23"/>
      <c r="Q82" s="28">
        <v>8.0000000000000007E-5</v>
      </c>
      <c r="R82" s="28">
        <v>8.9999999999999998E-4</v>
      </c>
      <c r="S82" s="28">
        <v>3.8999999999999998E-3</v>
      </c>
      <c r="T82" s="25"/>
      <c r="U82" s="25"/>
      <c r="V82" s="25"/>
      <c r="W82" s="25"/>
      <c r="X82" s="25"/>
    </row>
    <row r="83" spans="1:24" x14ac:dyDescent="0.25">
      <c r="A83" s="182" t="s">
        <v>24</v>
      </c>
      <c r="B83" s="183"/>
      <c r="C83" s="184"/>
      <c r="D83" s="28"/>
      <c r="E83" s="28"/>
      <c r="F83" s="25">
        <v>9</v>
      </c>
      <c r="G83" s="28">
        <v>9</v>
      </c>
      <c r="H83" s="28"/>
      <c r="I83" s="28"/>
      <c r="J83" s="28"/>
      <c r="K83" s="28"/>
      <c r="L83" s="25"/>
      <c r="M83" s="25"/>
      <c r="N83" s="25"/>
      <c r="O83" s="25"/>
      <c r="P83" s="25">
        <v>2.7E-2</v>
      </c>
      <c r="Q83" s="25">
        <v>1.4E-3</v>
      </c>
      <c r="R83" s="25">
        <v>1E-4</v>
      </c>
      <c r="S83" s="25">
        <v>4.4999999999999997E-3</v>
      </c>
      <c r="T83" s="25"/>
      <c r="U83" s="25"/>
      <c r="V83" s="25"/>
      <c r="W83" s="25"/>
      <c r="X83" s="25"/>
    </row>
    <row r="84" spans="1:24" x14ac:dyDescent="0.25">
      <c r="A84" s="182" t="s">
        <v>26</v>
      </c>
      <c r="B84" s="183"/>
      <c r="C84" s="184"/>
      <c r="D84" s="28"/>
      <c r="E84" s="28"/>
      <c r="F84" s="25">
        <v>3.3</v>
      </c>
      <c r="G84" s="28">
        <v>3.3</v>
      </c>
      <c r="H84" s="28"/>
      <c r="I84" s="28"/>
      <c r="J84" s="28"/>
      <c r="K84" s="89"/>
      <c r="L84" s="25"/>
      <c r="M84" s="25"/>
      <c r="N84" s="25"/>
      <c r="O84" s="25"/>
      <c r="P84" s="28">
        <v>4.2999999999999997E-2</v>
      </c>
      <c r="Q84" s="28">
        <v>2.9999999999999997E-4</v>
      </c>
      <c r="R84" s="23"/>
      <c r="S84" s="23"/>
      <c r="T84" s="25"/>
      <c r="U84" s="25"/>
      <c r="V84" s="25"/>
      <c r="W84" s="25"/>
      <c r="X84" s="25"/>
    </row>
    <row r="85" spans="1:24" x14ac:dyDescent="0.25">
      <c r="A85" s="182" t="s">
        <v>26</v>
      </c>
      <c r="B85" s="183"/>
      <c r="C85" s="184"/>
      <c r="D85" s="28"/>
      <c r="E85" s="28"/>
      <c r="F85" s="25">
        <v>5</v>
      </c>
      <c r="G85" s="28">
        <v>5</v>
      </c>
      <c r="H85" s="28"/>
      <c r="I85" s="28"/>
      <c r="J85" s="28"/>
      <c r="K85" s="89"/>
      <c r="L85" s="25"/>
      <c r="M85" s="25"/>
      <c r="N85" s="25"/>
      <c r="O85" s="25"/>
      <c r="P85" s="28">
        <v>7.4999999999999997E-2</v>
      </c>
      <c r="Q85" s="28">
        <v>5.0000000000000001E-4</v>
      </c>
      <c r="R85" s="23"/>
      <c r="S85" s="23"/>
      <c r="T85" s="25"/>
      <c r="U85" s="25"/>
      <c r="V85" s="25"/>
      <c r="W85" s="25"/>
      <c r="X85" s="25"/>
    </row>
    <row r="86" spans="1:24" ht="13.5" customHeight="1" x14ac:dyDescent="0.25">
      <c r="A86" s="176" t="s">
        <v>56</v>
      </c>
      <c r="B86" s="177"/>
      <c r="C86" s="178"/>
      <c r="D86" s="43" t="s">
        <v>57</v>
      </c>
      <c r="E86" s="23">
        <v>150</v>
      </c>
      <c r="F86" s="23"/>
      <c r="G86" s="23"/>
      <c r="H86" s="23">
        <v>3.1</v>
      </c>
      <c r="I86" s="23">
        <v>9.15</v>
      </c>
      <c r="J86" s="23">
        <v>17.98</v>
      </c>
      <c r="K86" s="39">
        <v>172.79</v>
      </c>
      <c r="L86" s="23">
        <v>0.14000000000000001</v>
      </c>
      <c r="M86" s="23">
        <v>17.79</v>
      </c>
      <c r="N86" s="23">
        <v>49.98</v>
      </c>
      <c r="O86" s="23">
        <v>0.11</v>
      </c>
      <c r="P86" s="37">
        <f>SUM(P87:P90)</f>
        <v>0.13500000000000001</v>
      </c>
      <c r="Q86" s="37">
        <f t="shared" ref="Q86:S86" si="16">SUM(Q87:Q90)</f>
        <v>1.1300000000000001E-2</v>
      </c>
      <c r="R86" s="37">
        <f t="shared" si="16"/>
        <v>3.4000000000000002E-4</v>
      </c>
      <c r="S86" s="37">
        <f t="shared" si="16"/>
        <v>6.4600000000000005E-2</v>
      </c>
      <c r="T86" s="23">
        <v>41.64</v>
      </c>
      <c r="U86" s="23">
        <v>636.32000000000005</v>
      </c>
      <c r="V86" s="23">
        <v>86.99</v>
      </c>
      <c r="W86" s="23">
        <v>27.39</v>
      </c>
      <c r="X86" s="23">
        <v>1.03</v>
      </c>
    </row>
    <row r="87" spans="1:24" ht="12.75" customHeight="1" x14ac:dyDescent="0.25">
      <c r="A87" s="182" t="s">
        <v>24</v>
      </c>
      <c r="B87" s="183"/>
      <c r="C87" s="184"/>
      <c r="D87" s="23"/>
      <c r="E87" s="23"/>
      <c r="F87" s="25">
        <v>24</v>
      </c>
      <c r="G87" s="25">
        <v>22.5</v>
      </c>
      <c r="H87" s="23"/>
      <c r="I87" s="23"/>
      <c r="J87" s="23"/>
      <c r="K87" s="39"/>
      <c r="L87" s="25"/>
      <c r="M87" s="25"/>
      <c r="N87" s="25"/>
      <c r="O87" s="25"/>
      <c r="P87" s="25">
        <v>6.7000000000000004E-2</v>
      </c>
      <c r="Q87" s="25">
        <v>3.8E-3</v>
      </c>
      <c r="R87" s="25">
        <v>3.4000000000000002E-4</v>
      </c>
      <c r="S87" s="25">
        <v>1.2E-2</v>
      </c>
      <c r="T87" s="25"/>
      <c r="U87" s="25"/>
      <c r="V87" s="25"/>
      <c r="W87" s="25"/>
      <c r="X87" s="25"/>
    </row>
    <row r="88" spans="1:24" ht="12.75" customHeight="1" x14ac:dyDescent="0.25">
      <c r="A88" s="182" t="s">
        <v>43</v>
      </c>
      <c r="B88" s="183"/>
      <c r="C88" s="184"/>
      <c r="D88" s="23"/>
      <c r="E88" s="23"/>
      <c r="F88" s="25">
        <v>175.5</v>
      </c>
      <c r="G88" s="33">
        <v>132</v>
      </c>
      <c r="H88" s="23"/>
      <c r="I88" s="23"/>
      <c r="J88" s="23"/>
      <c r="K88" s="39"/>
      <c r="L88" s="25"/>
      <c r="M88" s="25"/>
      <c r="N88" s="25"/>
      <c r="O88" s="25"/>
      <c r="P88" s="25"/>
      <c r="Q88" s="25">
        <v>7.0000000000000001E-3</v>
      </c>
      <c r="R88" s="25"/>
      <c r="S88" s="25">
        <v>5.2600000000000001E-2</v>
      </c>
      <c r="T88" s="25"/>
      <c r="U88" s="25"/>
      <c r="V88" s="25"/>
      <c r="W88" s="25"/>
      <c r="X88" s="25"/>
    </row>
    <row r="89" spans="1:24" ht="12" customHeight="1" x14ac:dyDescent="0.25">
      <c r="A89" s="182" t="s">
        <v>26</v>
      </c>
      <c r="B89" s="183"/>
      <c r="C89" s="184"/>
      <c r="D89" s="23"/>
      <c r="E89" s="23"/>
      <c r="F89" s="25">
        <v>4.5</v>
      </c>
      <c r="G89" s="33">
        <v>4.5</v>
      </c>
      <c r="H89" s="23"/>
      <c r="I89" s="23"/>
      <c r="J89" s="23"/>
      <c r="K89" s="39"/>
      <c r="L89" s="25"/>
      <c r="M89" s="25"/>
      <c r="N89" s="25"/>
      <c r="O89" s="25"/>
      <c r="P89" s="25">
        <v>6.8000000000000005E-2</v>
      </c>
      <c r="Q89" s="25">
        <v>5.0000000000000001E-4</v>
      </c>
      <c r="R89" s="25"/>
      <c r="S89" s="25"/>
      <c r="T89" s="25"/>
      <c r="U89" s="25"/>
      <c r="V89" s="25"/>
      <c r="W89" s="25"/>
      <c r="X89" s="25"/>
    </row>
    <row r="90" spans="1:24" ht="11.25" customHeight="1" x14ac:dyDescent="0.25">
      <c r="A90" s="182" t="s">
        <v>27</v>
      </c>
      <c r="B90" s="183"/>
      <c r="C90" s="184"/>
      <c r="D90" s="23"/>
      <c r="E90" s="23"/>
      <c r="F90" s="25">
        <v>92.4</v>
      </c>
      <c r="G90" s="33">
        <v>92.4</v>
      </c>
      <c r="H90" s="23"/>
      <c r="I90" s="23"/>
      <c r="J90" s="23"/>
      <c r="K90" s="39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x14ac:dyDescent="0.25">
      <c r="A91" s="176" t="s">
        <v>201</v>
      </c>
      <c r="B91" s="177"/>
      <c r="C91" s="178"/>
      <c r="D91" s="23" t="s">
        <v>79</v>
      </c>
      <c r="E91" s="23">
        <v>80</v>
      </c>
      <c r="F91" s="23"/>
      <c r="G91" s="23"/>
      <c r="H91" s="23">
        <v>1.61</v>
      </c>
      <c r="I91" s="23">
        <v>0.08</v>
      </c>
      <c r="J91" s="23">
        <v>16.440000000000001</v>
      </c>
      <c r="K91" s="23">
        <v>72.959999999999994</v>
      </c>
      <c r="L91" s="23">
        <v>3.4000000000000002E-2</v>
      </c>
      <c r="M91" s="23">
        <v>3.37</v>
      </c>
      <c r="N91" s="23">
        <v>0</v>
      </c>
      <c r="O91" s="23">
        <v>3.3000000000000002E-2</v>
      </c>
      <c r="P91" s="23">
        <f>SUM(P92:P97)</f>
        <v>0</v>
      </c>
      <c r="Q91" s="23">
        <f t="shared" ref="Q91:S91" si="17">SUM(Q92:Q97)</f>
        <v>3.8999999999999998E-3</v>
      </c>
      <c r="R91" s="23">
        <f t="shared" si="17"/>
        <v>0</v>
      </c>
      <c r="S91" s="23">
        <f t="shared" si="17"/>
        <v>7.4999999999999997E-3</v>
      </c>
      <c r="T91" s="23">
        <v>37.22</v>
      </c>
      <c r="U91" s="23">
        <v>298.48</v>
      </c>
      <c r="V91" s="23">
        <v>48.74</v>
      </c>
      <c r="W91" s="23">
        <v>25.79</v>
      </c>
      <c r="X91" s="23">
        <v>0.8</v>
      </c>
    </row>
    <row r="92" spans="1:24" ht="13.5" customHeight="1" x14ac:dyDescent="0.25">
      <c r="A92" s="182" t="s">
        <v>44</v>
      </c>
      <c r="B92" s="183"/>
      <c r="C92" s="184"/>
      <c r="D92" s="23"/>
      <c r="E92" s="23"/>
      <c r="F92" s="25">
        <v>76.599999999999994</v>
      </c>
      <c r="G92" s="25">
        <v>60</v>
      </c>
      <c r="H92" s="23"/>
      <c r="I92" s="23"/>
      <c r="J92" s="23"/>
      <c r="K92" s="23"/>
      <c r="L92" s="25"/>
      <c r="M92" s="25"/>
      <c r="N92" s="25"/>
      <c r="O92" s="25"/>
      <c r="P92" s="25"/>
      <c r="Q92" s="25">
        <v>3.8999999999999998E-3</v>
      </c>
      <c r="R92" s="25"/>
      <c r="S92" s="25">
        <v>2.3E-3</v>
      </c>
      <c r="T92" s="25"/>
      <c r="U92" s="25"/>
      <c r="V92" s="25"/>
      <c r="W92" s="25"/>
      <c r="X92" s="25"/>
    </row>
    <row r="93" spans="1:24" ht="12.75" customHeight="1" x14ac:dyDescent="0.25">
      <c r="A93" s="182" t="s">
        <v>45</v>
      </c>
      <c r="B93" s="183"/>
      <c r="C93" s="184"/>
      <c r="D93" s="23"/>
      <c r="E93" s="23"/>
      <c r="F93" s="25">
        <v>16.8</v>
      </c>
      <c r="G93" s="25">
        <v>14</v>
      </c>
      <c r="H93" s="23"/>
      <c r="I93" s="23"/>
      <c r="J93" s="23"/>
      <c r="K93" s="23"/>
      <c r="L93" s="25"/>
      <c r="M93" s="25"/>
      <c r="N93" s="25"/>
      <c r="O93" s="25"/>
      <c r="P93" s="25"/>
      <c r="Q93" s="25"/>
      <c r="R93" s="25"/>
      <c r="S93" s="25">
        <v>5.1999999999999998E-3</v>
      </c>
      <c r="T93" s="25"/>
      <c r="U93" s="25"/>
      <c r="V93" s="25"/>
      <c r="W93" s="25"/>
      <c r="X93" s="25"/>
    </row>
    <row r="94" spans="1:24" ht="12.75" customHeight="1" x14ac:dyDescent="0.25">
      <c r="A94" s="182" t="s">
        <v>46</v>
      </c>
      <c r="B94" s="183"/>
      <c r="C94" s="184"/>
      <c r="D94" s="23"/>
      <c r="E94" s="23"/>
      <c r="F94" s="25">
        <v>8</v>
      </c>
      <c r="G94" s="25">
        <v>8</v>
      </c>
      <c r="H94" s="23"/>
      <c r="I94" s="23"/>
      <c r="J94" s="23"/>
      <c r="K94" s="23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ht="13.5" customHeight="1" x14ac:dyDescent="0.25">
      <c r="A95" s="182" t="s">
        <v>47</v>
      </c>
      <c r="B95" s="183"/>
      <c r="C95" s="184"/>
      <c r="D95" s="23"/>
      <c r="E95" s="23"/>
      <c r="F95" s="25">
        <v>4.8</v>
      </c>
      <c r="G95" s="25">
        <v>4.8</v>
      </c>
      <c r="H95" s="23"/>
      <c r="I95" s="23"/>
      <c r="J95" s="23"/>
      <c r="K95" s="23"/>
      <c r="L95" s="25"/>
      <c r="M95" s="25"/>
      <c r="N95" s="25"/>
      <c r="O95" s="25"/>
      <c r="P95" s="23"/>
      <c r="Q95" s="23"/>
      <c r="R95" s="23"/>
      <c r="S95" s="23"/>
      <c r="T95" s="25"/>
      <c r="U95" s="25"/>
      <c r="V95" s="25"/>
      <c r="W95" s="25"/>
      <c r="X95" s="25"/>
    </row>
    <row r="96" spans="1:24" ht="12.75" customHeight="1" x14ac:dyDescent="0.25">
      <c r="A96" s="182" t="s">
        <v>67</v>
      </c>
      <c r="B96" s="183"/>
      <c r="C96" s="184"/>
      <c r="D96" s="23"/>
      <c r="E96" s="23"/>
      <c r="F96" s="25">
        <v>0.8</v>
      </c>
      <c r="G96" s="25">
        <v>0.8</v>
      </c>
      <c r="H96" s="23"/>
      <c r="I96" s="23"/>
      <c r="J96" s="23"/>
      <c r="K96" s="23"/>
      <c r="L96" s="25"/>
      <c r="M96" s="25"/>
      <c r="N96" s="25"/>
      <c r="O96" s="25"/>
      <c r="P96" s="23"/>
      <c r="Q96" s="23"/>
      <c r="R96" s="23"/>
      <c r="S96" s="23"/>
      <c r="T96" s="25"/>
      <c r="U96" s="25"/>
      <c r="V96" s="25"/>
      <c r="W96" s="25"/>
      <c r="X96" s="25"/>
    </row>
    <row r="97" spans="1:24" ht="12.75" customHeight="1" x14ac:dyDescent="0.25">
      <c r="A97" s="182" t="s">
        <v>27</v>
      </c>
      <c r="B97" s="183"/>
      <c r="C97" s="184"/>
      <c r="D97" s="23"/>
      <c r="E97" s="23"/>
      <c r="F97" s="25">
        <v>42</v>
      </c>
      <c r="G97" s="25">
        <v>42</v>
      </c>
      <c r="H97" s="24"/>
      <c r="I97" s="24"/>
      <c r="J97" s="24"/>
      <c r="K97" s="36"/>
      <c r="L97" s="25"/>
      <c r="M97" s="25"/>
      <c r="N97" s="25"/>
      <c r="O97" s="25"/>
      <c r="P97" s="23"/>
      <c r="Q97" s="23"/>
      <c r="R97" s="23"/>
      <c r="S97" s="23"/>
      <c r="T97" s="25"/>
      <c r="U97" s="25"/>
      <c r="V97" s="25"/>
      <c r="W97" s="25"/>
      <c r="X97" s="25"/>
    </row>
    <row r="98" spans="1:24" x14ac:dyDescent="0.25">
      <c r="A98" s="237" t="s">
        <v>81</v>
      </c>
      <c r="B98" s="237"/>
      <c r="C98" s="237"/>
      <c r="D98" s="23" t="s">
        <v>82</v>
      </c>
      <c r="E98" s="23">
        <v>200</v>
      </c>
      <c r="F98" s="23"/>
      <c r="G98" s="23"/>
      <c r="H98" s="23">
        <v>0.13</v>
      </c>
      <c r="I98" s="23">
        <v>0.02</v>
      </c>
      <c r="J98" s="23">
        <v>15.2</v>
      </c>
      <c r="K98" s="23">
        <v>62</v>
      </c>
      <c r="L98" s="23">
        <v>0</v>
      </c>
      <c r="M98" s="23">
        <v>2.83</v>
      </c>
      <c r="N98" s="23">
        <v>0</v>
      </c>
      <c r="O98" s="23">
        <v>0</v>
      </c>
      <c r="P98" s="23">
        <f>SUM(P99:P102)</f>
        <v>0</v>
      </c>
      <c r="Q98" s="23">
        <f t="shared" ref="Q98:S98" si="18">SUM(Q99:Q102)</f>
        <v>0</v>
      </c>
      <c r="R98" s="23">
        <f t="shared" si="18"/>
        <v>0</v>
      </c>
      <c r="S98" s="23">
        <f t="shared" si="18"/>
        <v>5.0000000000000001E-4</v>
      </c>
      <c r="T98" s="23">
        <v>14.2</v>
      </c>
      <c r="U98" s="23">
        <v>21.3</v>
      </c>
      <c r="V98" s="23">
        <v>4.4000000000000004</v>
      </c>
      <c r="W98" s="23">
        <v>2.4</v>
      </c>
      <c r="X98" s="23">
        <v>0.36</v>
      </c>
    </row>
    <row r="99" spans="1:24" x14ac:dyDescent="0.25">
      <c r="A99" s="238" t="s">
        <v>67</v>
      </c>
      <c r="B99" s="238"/>
      <c r="C99" s="238"/>
      <c r="D99" s="25"/>
      <c r="E99" s="25"/>
      <c r="F99" s="25">
        <v>15</v>
      </c>
      <c r="G99" s="25">
        <v>15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x14ac:dyDescent="0.25">
      <c r="A100" s="239" t="s">
        <v>31</v>
      </c>
      <c r="B100" s="239"/>
      <c r="C100" s="239"/>
      <c r="D100" s="25"/>
      <c r="E100" s="25"/>
      <c r="F100" s="25">
        <v>0.5</v>
      </c>
      <c r="G100" s="25">
        <v>0.5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>
        <v>5.0000000000000001E-4</v>
      </c>
      <c r="T100" s="25"/>
      <c r="U100" s="25"/>
      <c r="V100" s="25"/>
      <c r="W100" s="25"/>
      <c r="X100" s="25"/>
    </row>
    <row r="101" spans="1:24" x14ac:dyDescent="0.25">
      <c r="A101" s="239" t="s">
        <v>27</v>
      </c>
      <c r="B101" s="239"/>
      <c r="C101" s="239"/>
      <c r="D101" s="28"/>
      <c r="E101" s="28"/>
      <c r="F101" s="28">
        <v>200</v>
      </c>
      <c r="G101" s="28">
        <v>200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x14ac:dyDescent="0.25">
      <c r="A102" s="182" t="s">
        <v>83</v>
      </c>
      <c r="B102" s="183"/>
      <c r="C102" s="184"/>
      <c r="D102" s="28"/>
      <c r="E102" s="28"/>
      <c r="F102" s="28">
        <v>8</v>
      </c>
      <c r="G102" s="28">
        <v>7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x14ac:dyDescent="0.25">
      <c r="A103" s="234" t="s">
        <v>213</v>
      </c>
      <c r="B103" s="235"/>
      <c r="C103" s="236"/>
      <c r="D103" s="90" t="s">
        <v>144</v>
      </c>
      <c r="E103" s="24">
        <v>10</v>
      </c>
      <c r="F103" s="35"/>
      <c r="G103" s="35"/>
      <c r="H103" s="24">
        <v>0.08</v>
      </c>
      <c r="I103" s="24">
        <v>7.25</v>
      </c>
      <c r="J103" s="24">
        <v>0.13</v>
      </c>
      <c r="K103" s="36">
        <v>66</v>
      </c>
      <c r="L103" s="23">
        <v>0</v>
      </c>
      <c r="M103" s="23">
        <v>0</v>
      </c>
      <c r="N103" s="23">
        <v>40</v>
      </c>
      <c r="O103" s="23">
        <v>0.01</v>
      </c>
      <c r="P103" s="44">
        <v>0.15</v>
      </c>
      <c r="Q103" s="44">
        <v>1E-3</v>
      </c>
      <c r="R103" s="44">
        <v>0</v>
      </c>
      <c r="S103" s="44">
        <v>0</v>
      </c>
      <c r="T103" s="23">
        <v>2.4</v>
      </c>
      <c r="U103" s="23">
        <v>3</v>
      </c>
      <c r="V103" s="23">
        <v>3</v>
      </c>
      <c r="W103" s="23">
        <v>0</v>
      </c>
      <c r="X103" s="23">
        <v>0.02</v>
      </c>
    </row>
    <row r="104" spans="1:24" ht="13.5" customHeight="1" x14ac:dyDescent="0.25">
      <c r="A104" s="176" t="s">
        <v>286</v>
      </c>
      <c r="B104" s="177"/>
      <c r="C104" s="178"/>
      <c r="D104" s="84"/>
      <c r="E104" s="45">
        <v>15</v>
      </c>
      <c r="F104" s="45">
        <v>15</v>
      </c>
      <c r="G104" s="45"/>
      <c r="H104" s="45">
        <v>1.1499999999999999</v>
      </c>
      <c r="I104" s="45">
        <v>0.21</v>
      </c>
      <c r="J104" s="45">
        <v>5.65</v>
      </c>
      <c r="K104" s="87">
        <v>30.15</v>
      </c>
      <c r="L104" s="46">
        <v>0.03</v>
      </c>
      <c r="M104" s="46">
        <v>0</v>
      </c>
      <c r="N104" s="46">
        <v>0</v>
      </c>
      <c r="O104" s="46">
        <v>1.2999999999999999E-2</v>
      </c>
      <c r="P104" s="23">
        <v>0</v>
      </c>
      <c r="Q104" s="24">
        <v>8.0000000000000004E-4</v>
      </c>
      <c r="R104" s="23">
        <v>0</v>
      </c>
      <c r="S104" s="23">
        <v>0</v>
      </c>
      <c r="T104" s="46">
        <v>4.95</v>
      </c>
      <c r="U104" s="46">
        <v>36.6</v>
      </c>
      <c r="V104" s="46">
        <v>29.1</v>
      </c>
      <c r="W104" s="46">
        <v>8.5500000000000007</v>
      </c>
      <c r="X104" s="46">
        <v>0.67</v>
      </c>
    </row>
    <row r="105" spans="1:24" x14ac:dyDescent="0.25">
      <c r="A105" s="176" t="s">
        <v>32</v>
      </c>
      <c r="B105" s="177"/>
      <c r="C105" s="178"/>
      <c r="D105" s="26"/>
      <c r="E105" s="24">
        <v>25</v>
      </c>
      <c r="F105" s="24">
        <v>25</v>
      </c>
      <c r="G105" s="24"/>
      <c r="H105" s="24">
        <v>1.97</v>
      </c>
      <c r="I105" s="24">
        <v>0.25</v>
      </c>
      <c r="J105" s="24">
        <v>12.07</v>
      </c>
      <c r="K105" s="36">
        <v>58.45</v>
      </c>
      <c r="L105" s="23">
        <v>2.5000000000000001E-2</v>
      </c>
      <c r="M105" s="23">
        <v>0</v>
      </c>
      <c r="N105" s="23">
        <v>0</v>
      </c>
      <c r="O105" s="23">
        <v>0</v>
      </c>
      <c r="P105" s="23">
        <v>0</v>
      </c>
      <c r="Q105" s="23">
        <v>1.4E-3</v>
      </c>
      <c r="R105" s="23">
        <v>5.4999999999999997E-3</v>
      </c>
      <c r="S105" s="23">
        <v>7.1999999999999998E-3</v>
      </c>
      <c r="T105" s="23">
        <v>5.75</v>
      </c>
      <c r="U105" s="23">
        <v>0</v>
      </c>
      <c r="V105" s="23">
        <v>21.75</v>
      </c>
      <c r="W105" s="23">
        <v>8.25</v>
      </c>
      <c r="X105" s="23">
        <v>0.27</v>
      </c>
    </row>
    <row r="106" spans="1:24" x14ac:dyDescent="0.25">
      <c r="A106" s="176" t="s">
        <v>269</v>
      </c>
      <c r="B106" s="177"/>
      <c r="C106" s="178"/>
      <c r="D106" s="30"/>
      <c r="E106" s="32">
        <f>SUM(E79:E105)</f>
        <v>575</v>
      </c>
      <c r="F106" s="32"/>
      <c r="G106" s="32"/>
      <c r="H106" s="32">
        <f>SUM(H79:H105)</f>
        <v>22.119999999999994</v>
      </c>
      <c r="I106" s="32">
        <f t="shared" ref="I106:X106" si="19">SUM(I79:I105)</f>
        <v>37.919999999999995</v>
      </c>
      <c r="J106" s="32">
        <f t="shared" si="19"/>
        <v>72.81</v>
      </c>
      <c r="K106" s="32">
        <f t="shared" si="19"/>
        <v>728.34</v>
      </c>
      <c r="L106" s="32">
        <f t="shared" si="19"/>
        <v>0.26900000000000002</v>
      </c>
      <c r="M106" s="32">
        <f t="shared" si="19"/>
        <v>25.53</v>
      </c>
      <c r="N106" s="32">
        <f t="shared" si="19"/>
        <v>200.6</v>
      </c>
      <c r="O106" s="32">
        <f t="shared" si="19"/>
        <v>0.29600000000000004</v>
      </c>
      <c r="P106" s="32">
        <f>SUM(P79+P86+P91+P98+P103+P104+P105)</f>
        <v>0.43000000000000005</v>
      </c>
      <c r="Q106" s="32">
        <f t="shared" ref="Q106:S106" si="20">SUM(Q79+Q86+Q91+Q98+Q103+Q104+Q105)</f>
        <v>2.068E-2</v>
      </c>
      <c r="R106" s="32">
        <f t="shared" si="20"/>
        <v>1.881E-2</v>
      </c>
      <c r="S106" s="32">
        <f t="shared" si="20"/>
        <v>0.2079</v>
      </c>
      <c r="T106" s="32">
        <f t="shared" si="19"/>
        <v>166.95999999999998</v>
      </c>
      <c r="U106" s="32">
        <f t="shared" si="19"/>
        <v>1103.08</v>
      </c>
      <c r="V106" s="32">
        <f t="shared" si="19"/>
        <v>286.86</v>
      </c>
      <c r="W106" s="32">
        <f t="shared" si="19"/>
        <v>87.7</v>
      </c>
      <c r="X106" s="32">
        <f t="shared" si="19"/>
        <v>4.4399999999999995</v>
      </c>
    </row>
    <row r="107" spans="1:24" ht="12.75" customHeight="1" x14ac:dyDescent="0.25">
      <c r="A107" s="170"/>
      <c r="B107" s="171"/>
      <c r="C107" s="172"/>
      <c r="D107" s="185" t="s">
        <v>270</v>
      </c>
      <c r="E107" s="186"/>
      <c r="F107" s="186"/>
      <c r="G107" s="187"/>
      <c r="H107" s="25"/>
      <c r="I107" s="25"/>
      <c r="J107" s="25"/>
      <c r="K107" s="42"/>
      <c r="L107" s="25"/>
      <c r="M107" s="25"/>
      <c r="N107" s="25"/>
      <c r="O107" s="25"/>
      <c r="P107" s="23"/>
      <c r="Q107" s="23"/>
      <c r="R107" s="23"/>
      <c r="S107" s="23"/>
      <c r="T107" s="25"/>
      <c r="U107" s="25"/>
      <c r="V107" s="25"/>
      <c r="W107" s="25"/>
      <c r="X107" s="25"/>
    </row>
    <row r="108" spans="1:24" ht="12.75" customHeight="1" x14ac:dyDescent="0.25">
      <c r="A108" s="176" t="s">
        <v>149</v>
      </c>
      <c r="B108" s="177"/>
      <c r="C108" s="178"/>
      <c r="D108" s="23" t="s">
        <v>63</v>
      </c>
      <c r="E108" s="48">
        <v>190</v>
      </c>
      <c r="F108" s="23">
        <v>196</v>
      </c>
      <c r="G108" s="43">
        <v>190</v>
      </c>
      <c r="H108" s="23">
        <v>5.8</v>
      </c>
      <c r="I108" s="23">
        <v>5</v>
      </c>
      <c r="J108" s="23">
        <v>8.4</v>
      </c>
      <c r="K108" s="39">
        <v>102</v>
      </c>
      <c r="L108" s="23">
        <v>0.04</v>
      </c>
      <c r="M108" s="23">
        <v>0.6</v>
      </c>
      <c r="N108" s="23">
        <v>40</v>
      </c>
      <c r="O108" s="23">
        <v>0.26</v>
      </c>
      <c r="P108" s="56">
        <v>0.95</v>
      </c>
      <c r="Q108" s="23">
        <v>0</v>
      </c>
      <c r="R108" s="23">
        <v>0</v>
      </c>
      <c r="S108" s="23">
        <v>0</v>
      </c>
      <c r="T108" s="23">
        <v>248</v>
      </c>
      <c r="U108" s="23">
        <v>292</v>
      </c>
      <c r="V108" s="23">
        <v>184</v>
      </c>
      <c r="W108" s="23">
        <v>28</v>
      </c>
      <c r="X108" s="23">
        <v>0.2</v>
      </c>
    </row>
    <row r="109" spans="1:24" x14ac:dyDescent="0.25">
      <c r="A109" s="234" t="s">
        <v>306</v>
      </c>
      <c r="B109" s="235"/>
      <c r="C109" s="236"/>
      <c r="D109" s="28"/>
      <c r="E109" s="48">
        <v>10</v>
      </c>
      <c r="F109" s="23"/>
      <c r="G109" s="43"/>
      <c r="H109" s="23">
        <v>0.39</v>
      </c>
      <c r="I109" s="23">
        <v>3.06</v>
      </c>
      <c r="J109" s="23">
        <v>6.25</v>
      </c>
      <c r="K109" s="23">
        <v>54.2</v>
      </c>
      <c r="L109" s="23">
        <v>5.0000000000000001E-3</v>
      </c>
      <c r="M109" s="23">
        <v>0</v>
      </c>
      <c r="N109" s="23">
        <v>0.7</v>
      </c>
      <c r="O109" s="23">
        <v>2E-3</v>
      </c>
      <c r="P109" s="25">
        <v>0</v>
      </c>
      <c r="Q109" s="25">
        <v>0</v>
      </c>
      <c r="R109" s="25">
        <v>0</v>
      </c>
      <c r="S109" s="25">
        <v>0</v>
      </c>
      <c r="T109" s="23">
        <v>0.8</v>
      </c>
      <c r="U109" s="23">
        <v>4.8</v>
      </c>
      <c r="V109" s="23">
        <v>4.2</v>
      </c>
      <c r="W109" s="23">
        <v>0.6</v>
      </c>
      <c r="X109" s="23">
        <v>0.06</v>
      </c>
    </row>
    <row r="110" spans="1:24" ht="13.5" customHeight="1" x14ac:dyDescent="0.25">
      <c r="A110" s="176" t="s">
        <v>271</v>
      </c>
      <c r="B110" s="177"/>
      <c r="C110" s="178"/>
      <c r="D110" s="23"/>
      <c r="E110" s="23">
        <f>SUM(E108:E109)</f>
        <v>200</v>
      </c>
      <c r="F110" s="23"/>
      <c r="G110" s="23"/>
      <c r="H110" s="23">
        <f>SUM(H108:H109)</f>
        <v>6.1899999999999995</v>
      </c>
      <c r="I110" s="23">
        <f t="shared" ref="I110:X110" si="21">SUM(I108:I109)</f>
        <v>8.06</v>
      </c>
      <c r="J110" s="23">
        <f t="shared" si="21"/>
        <v>14.65</v>
      </c>
      <c r="K110" s="23">
        <f t="shared" si="21"/>
        <v>156.19999999999999</v>
      </c>
      <c r="L110" s="23">
        <f t="shared" si="21"/>
        <v>4.4999999999999998E-2</v>
      </c>
      <c r="M110" s="23">
        <f t="shared" si="21"/>
        <v>0.6</v>
      </c>
      <c r="N110" s="23">
        <f t="shared" si="21"/>
        <v>40.700000000000003</v>
      </c>
      <c r="O110" s="23">
        <f t="shared" si="21"/>
        <v>0.26200000000000001</v>
      </c>
      <c r="P110" s="23">
        <f>SUM(P108:P109)</f>
        <v>0.95</v>
      </c>
      <c r="Q110" s="23">
        <f t="shared" ref="Q110:S110" si="22">SUM(Q108:Q109)</f>
        <v>0</v>
      </c>
      <c r="R110" s="23">
        <f t="shared" si="22"/>
        <v>0</v>
      </c>
      <c r="S110" s="23">
        <f t="shared" si="22"/>
        <v>0</v>
      </c>
      <c r="T110" s="23">
        <f t="shared" si="21"/>
        <v>248.8</v>
      </c>
      <c r="U110" s="23">
        <f t="shared" si="21"/>
        <v>296.8</v>
      </c>
      <c r="V110" s="23">
        <f t="shared" si="21"/>
        <v>188.2</v>
      </c>
      <c r="W110" s="23">
        <f t="shared" si="21"/>
        <v>28.6</v>
      </c>
      <c r="X110" s="23">
        <f t="shared" si="21"/>
        <v>0.26</v>
      </c>
    </row>
    <row r="111" spans="1:24" x14ac:dyDescent="0.25">
      <c r="A111" s="188" t="s">
        <v>132</v>
      </c>
      <c r="B111" s="189"/>
      <c r="C111" s="190"/>
      <c r="D111" s="30"/>
      <c r="E111" s="32">
        <f>SUM(E23+E26+E77+E65+E106+E110)</f>
        <v>2743</v>
      </c>
      <c r="F111" s="32"/>
      <c r="G111" s="32"/>
      <c r="H111" s="32">
        <f t="shared" ref="H111:O111" si="23">SUM(H23+H26+H77+H65+H106+H110)</f>
        <v>99.289999999999978</v>
      </c>
      <c r="I111" s="32">
        <f t="shared" si="23"/>
        <v>114.5</v>
      </c>
      <c r="J111" s="32">
        <f t="shared" si="23"/>
        <v>442.25499999999994</v>
      </c>
      <c r="K111" s="32">
        <f t="shared" si="23"/>
        <v>3090.56</v>
      </c>
      <c r="L111" s="32">
        <f t="shared" si="23"/>
        <v>4.17</v>
      </c>
      <c r="M111" s="32">
        <f t="shared" si="23"/>
        <v>65.418000000000006</v>
      </c>
      <c r="N111" s="32">
        <f t="shared" si="23"/>
        <v>417.55</v>
      </c>
      <c r="O111" s="32">
        <f t="shared" si="23"/>
        <v>1.5110000000000001</v>
      </c>
      <c r="P111" s="23">
        <f>SUM(P110+P106+P77+P65+P26+P23)</f>
        <v>3.1854999999999998</v>
      </c>
      <c r="Q111" s="23">
        <f t="shared" ref="Q111:S111" si="24">SUM(Q110+Q106+Q77+Q65+Q26+Q23)</f>
        <v>0.10183999999999999</v>
      </c>
      <c r="R111" s="23">
        <f t="shared" si="24"/>
        <v>7.2400000000000006E-2</v>
      </c>
      <c r="S111" s="23">
        <f t="shared" si="24"/>
        <v>0.51103999999999994</v>
      </c>
      <c r="T111" s="32">
        <f>SUM(T23+T26+T77+T65+T106+T110)</f>
        <v>1108.3399999999999</v>
      </c>
      <c r="U111" s="32">
        <f>SUM(U23+U26+U77+U65+U106+U110)</f>
        <v>4112.17</v>
      </c>
      <c r="V111" s="32">
        <f>SUM(V23+V26+V77+V65+V106+V110)</f>
        <v>1702.93</v>
      </c>
      <c r="W111" s="32">
        <f>SUM(W23+W26+W77+W65+W106+W110)</f>
        <v>450.77000000000004</v>
      </c>
      <c r="X111" s="32">
        <f>SUM(X23+X26+X77+X65+X106+X110)</f>
        <v>29.69</v>
      </c>
    </row>
    <row r="112" spans="1:24" x14ac:dyDescent="0.25">
      <c r="O112" s="2"/>
      <c r="P112" s="78"/>
      <c r="Q112" s="78"/>
      <c r="R112" s="78"/>
      <c r="S112" s="78"/>
    </row>
    <row r="113" spans="15:19" x14ac:dyDescent="0.25">
      <c r="O113" s="2"/>
      <c r="P113" s="78"/>
      <c r="Q113" s="78"/>
      <c r="R113" s="78"/>
      <c r="S113" s="78"/>
    </row>
  </sheetData>
  <mergeCells count="144">
    <mergeCell ref="D78:G78"/>
    <mergeCell ref="A111:C111"/>
    <mergeCell ref="A91:C91"/>
    <mergeCell ref="A104:C104"/>
    <mergeCell ref="A97:C97"/>
    <mergeCell ref="A107:C107"/>
    <mergeCell ref="A73:C73"/>
    <mergeCell ref="A103:C103"/>
    <mergeCell ref="A51:C51"/>
    <mergeCell ref="A53:C53"/>
    <mergeCell ref="A54:C54"/>
    <mergeCell ref="A55:C55"/>
    <mergeCell ref="A66:C66"/>
    <mergeCell ref="A56:C56"/>
    <mergeCell ref="A57:C57"/>
    <mergeCell ref="A58:C58"/>
    <mergeCell ref="A59:C59"/>
    <mergeCell ref="A60:C60"/>
    <mergeCell ref="A61:C61"/>
    <mergeCell ref="A108:C108"/>
    <mergeCell ref="A110:C110"/>
    <mergeCell ref="A92:C92"/>
    <mergeCell ref="A93:C93"/>
    <mergeCell ref="D66:G66"/>
    <mergeCell ref="A67:C67"/>
    <mergeCell ref="A68:C68"/>
    <mergeCell ref="A69:C69"/>
    <mergeCell ref="A70:C70"/>
    <mergeCell ref="A71:C71"/>
    <mergeCell ref="A76:C76"/>
    <mergeCell ref="A64:C64"/>
    <mergeCell ref="S4:S5"/>
    <mergeCell ref="D24:G24"/>
    <mergeCell ref="A25:C25"/>
    <mergeCell ref="A47:C47"/>
    <mergeCell ref="A36:C36"/>
    <mergeCell ref="A37:C37"/>
    <mergeCell ref="A38:C38"/>
    <mergeCell ref="A39:C39"/>
    <mergeCell ref="A40:C40"/>
    <mergeCell ref="A41:C41"/>
    <mergeCell ref="A27:C27"/>
    <mergeCell ref="D27:G27"/>
    <mergeCell ref="A29:C29"/>
    <mergeCell ref="A30:C30"/>
    <mergeCell ref="A32:C32"/>
    <mergeCell ref="A33:C33"/>
    <mergeCell ref="A34:C34"/>
    <mergeCell ref="V4:V5"/>
    <mergeCell ref="W4:W5"/>
    <mergeCell ref="X4:X5"/>
    <mergeCell ref="N4:N5"/>
    <mergeCell ref="O4:O5"/>
    <mergeCell ref="Q3:X3"/>
    <mergeCell ref="L3:P3"/>
    <mergeCell ref="E3:E5"/>
    <mergeCell ref="F3:F5"/>
    <mergeCell ref="G3:G5"/>
    <mergeCell ref="K4:K5"/>
    <mergeCell ref="Q4:Q5"/>
    <mergeCell ref="P4:P5"/>
    <mergeCell ref="R4:R5"/>
    <mergeCell ref="T4:T5"/>
    <mergeCell ref="H3:K3"/>
    <mergeCell ref="H4:H5"/>
    <mergeCell ref="I4:I5"/>
    <mergeCell ref="J4:J5"/>
    <mergeCell ref="L4:L5"/>
    <mergeCell ref="M4:M5"/>
    <mergeCell ref="U4:U5"/>
    <mergeCell ref="A1:B1"/>
    <mergeCell ref="C1:F1"/>
    <mergeCell ref="H1:J1"/>
    <mergeCell ref="A2:B2"/>
    <mergeCell ref="C2:G2"/>
    <mergeCell ref="H2:J2"/>
    <mergeCell ref="A6:C6"/>
    <mergeCell ref="D6:G6"/>
    <mergeCell ref="A14:C14"/>
    <mergeCell ref="A7:C7"/>
    <mergeCell ref="A8:C8"/>
    <mergeCell ref="A9:C9"/>
    <mergeCell ref="A10:C10"/>
    <mergeCell ref="A11:C11"/>
    <mergeCell ref="A12:C12"/>
    <mergeCell ref="A13:C13"/>
    <mergeCell ref="A3:C3"/>
    <mergeCell ref="A4:C4"/>
    <mergeCell ref="A5:C5"/>
    <mergeCell ref="D107:G107"/>
    <mergeCell ref="A98:C98"/>
    <mergeCell ref="A99:C99"/>
    <mergeCell ref="A100:C100"/>
    <mergeCell ref="A101:C101"/>
    <mergeCell ref="A102:C102"/>
    <mergeCell ref="A106:C106"/>
    <mergeCell ref="A105:C105"/>
    <mergeCell ref="A95:C95"/>
    <mergeCell ref="A96:C96"/>
    <mergeCell ref="A49:C49"/>
    <mergeCell ref="A15:C15"/>
    <mergeCell ref="A16:C16"/>
    <mergeCell ref="A17:C17"/>
    <mergeCell ref="A18:C18"/>
    <mergeCell ref="A21:C21"/>
    <mergeCell ref="A19:C19"/>
    <mergeCell ref="A20:C20"/>
    <mergeCell ref="A28:C28"/>
    <mergeCell ref="A26:C26"/>
    <mergeCell ref="A22:C22"/>
    <mergeCell ref="A23:C23"/>
    <mergeCell ref="A24:C24"/>
    <mergeCell ref="A48:C48"/>
    <mergeCell ref="A35:C35"/>
    <mergeCell ref="A42:C42"/>
    <mergeCell ref="A43:C43"/>
    <mergeCell ref="A44:C44"/>
    <mergeCell ref="A45:C45"/>
    <mergeCell ref="A46:C46"/>
    <mergeCell ref="A31:C31"/>
    <mergeCell ref="A85:C85"/>
    <mergeCell ref="A109:C109"/>
    <mergeCell ref="A86:C86"/>
    <mergeCell ref="A87:C87"/>
    <mergeCell ref="A88:C88"/>
    <mergeCell ref="A89:C89"/>
    <mergeCell ref="A90:C90"/>
    <mergeCell ref="A52:C52"/>
    <mergeCell ref="A50:C50"/>
    <mergeCell ref="A94:C94"/>
    <mergeCell ref="A79:C79"/>
    <mergeCell ref="A80:C80"/>
    <mergeCell ref="A81:C81"/>
    <mergeCell ref="A82:C82"/>
    <mergeCell ref="A83:C83"/>
    <mergeCell ref="A84:C84"/>
    <mergeCell ref="A78:C78"/>
    <mergeCell ref="A62:C62"/>
    <mergeCell ref="A63:C63"/>
    <mergeCell ref="A65:C65"/>
    <mergeCell ref="A72:C72"/>
    <mergeCell ref="A74:C74"/>
    <mergeCell ref="A75:C75"/>
    <mergeCell ref="A77:C77"/>
  </mergeCells>
  <pageMargins left="0" right="0" top="0" bottom="0" header="0" footer="0"/>
  <pageSetup paperSize="9" scale="86" fitToHeight="0" orientation="landscape" r:id="rId1"/>
  <ignoredErrors>
    <ignoredError sqref="P14:S14 P51:S51 P67:S67 P98:S98 P57:S5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97"/>
  <sheetViews>
    <sheetView topLeftCell="A34" workbookViewId="0">
      <selection activeCell="I4" sqref="I4:I5"/>
    </sheetView>
  </sheetViews>
  <sheetFormatPr defaultRowHeight="15" x14ac:dyDescent="0.25"/>
  <cols>
    <col min="3" max="3" width="6.28515625" style="3" customWidth="1"/>
    <col min="4" max="4" width="5.85546875" customWidth="1"/>
    <col min="5" max="5" width="7.7109375" customWidth="1"/>
    <col min="6" max="6" width="8.5703125" customWidth="1"/>
    <col min="7" max="7" width="7.140625" customWidth="1"/>
    <col min="8" max="8" width="6" customWidth="1"/>
    <col min="9" max="9" width="5.28515625" customWidth="1"/>
    <col min="10" max="10" width="5" customWidth="1"/>
    <col min="11" max="11" width="9.5703125" customWidth="1"/>
    <col min="12" max="12" width="6.140625" customWidth="1"/>
    <col min="13" max="13" width="5.7109375" customWidth="1"/>
    <col min="14" max="14" width="6" customWidth="1"/>
    <col min="15" max="15" width="5.5703125" customWidth="1"/>
    <col min="16" max="16" width="8.7109375" customWidth="1"/>
    <col min="17" max="17" width="7.7109375" customWidth="1"/>
    <col min="18" max="18" width="6.7109375" customWidth="1"/>
    <col min="19" max="19" width="8.28515625" customWidth="1"/>
    <col min="20" max="20" width="7.28515625" customWidth="1"/>
    <col min="21" max="21" width="6.85546875" customWidth="1"/>
    <col min="22" max="22" width="7.5703125" customWidth="1"/>
    <col min="23" max="24" width="7.28515625" customWidth="1"/>
    <col min="25" max="25" width="8.7109375" customWidth="1"/>
  </cols>
  <sheetData>
    <row r="1" spans="1:24" x14ac:dyDescent="0.25">
      <c r="A1" s="248" t="s">
        <v>158</v>
      </c>
      <c r="B1" s="248"/>
      <c r="C1" s="254" t="s">
        <v>313</v>
      </c>
      <c r="D1" s="254"/>
      <c r="E1" s="254"/>
      <c r="F1" s="254"/>
      <c r="G1" s="254"/>
      <c r="H1" s="248" t="s">
        <v>325</v>
      </c>
      <c r="I1" s="249"/>
      <c r="J1" s="249"/>
      <c r="K1" s="99"/>
      <c r="L1" s="99"/>
      <c r="M1" s="99"/>
      <c r="N1" s="99"/>
      <c r="O1" s="99"/>
      <c r="P1" s="67"/>
      <c r="Q1" s="67"/>
      <c r="R1" s="67"/>
      <c r="S1" s="67"/>
      <c r="T1" s="99"/>
      <c r="U1" s="99"/>
      <c r="V1" s="99"/>
      <c r="W1" s="99"/>
      <c r="X1" s="99"/>
    </row>
    <row r="2" spans="1:24" x14ac:dyDescent="0.25">
      <c r="A2" s="233" t="s">
        <v>159</v>
      </c>
      <c r="B2" s="233"/>
      <c r="C2" s="250" t="s">
        <v>136</v>
      </c>
      <c r="D2" s="250"/>
      <c r="E2" s="250"/>
      <c r="F2" s="250"/>
      <c r="G2" s="250"/>
      <c r="H2" s="99"/>
      <c r="I2" s="99"/>
      <c r="J2" s="99"/>
      <c r="K2" s="99"/>
      <c r="L2" s="99"/>
      <c r="M2" s="99"/>
      <c r="N2" s="99"/>
      <c r="O2" s="99"/>
      <c r="P2" s="95"/>
      <c r="Q2" s="95"/>
      <c r="R2" s="95"/>
      <c r="S2" s="95"/>
      <c r="T2" s="99"/>
      <c r="U2" s="99"/>
      <c r="V2" s="99"/>
      <c r="W2" s="99"/>
      <c r="X2" s="99"/>
    </row>
    <row r="3" spans="1:24" x14ac:dyDescent="0.25">
      <c r="A3" s="251" t="s">
        <v>4</v>
      </c>
      <c r="B3" s="252"/>
      <c r="C3" s="253"/>
      <c r="D3" s="49" t="s">
        <v>5</v>
      </c>
      <c r="E3" s="273" t="s">
        <v>288</v>
      </c>
      <c r="F3" s="272" t="s">
        <v>289</v>
      </c>
      <c r="G3" s="273" t="s">
        <v>290</v>
      </c>
      <c r="H3" s="244" t="s">
        <v>318</v>
      </c>
      <c r="I3" s="244"/>
      <c r="J3" s="244"/>
      <c r="K3" s="244"/>
      <c r="L3" s="185" t="s">
        <v>315</v>
      </c>
      <c r="M3" s="186"/>
      <c r="N3" s="186"/>
      <c r="O3" s="186"/>
      <c r="P3" s="187"/>
      <c r="Q3" s="202" t="s">
        <v>321</v>
      </c>
      <c r="R3" s="203"/>
      <c r="S3" s="203"/>
      <c r="T3" s="203"/>
      <c r="U3" s="203"/>
      <c r="V3" s="203"/>
      <c r="W3" s="203"/>
      <c r="X3" s="204"/>
    </row>
    <row r="4" spans="1:24" x14ac:dyDescent="0.25">
      <c r="A4" s="259" t="s">
        <v>6</v>
      </c>
      <c r="B4" s="260"/>
      <c r="C4" s="261"/>
      <c r="D4" s="51" t="s">
        <v>7</v>
      </c>
      <c r="E4" s="273"/>
      <c r="F4" s="272"/>
      <c r="G4" s="274"/>
      <c r="H4" s="244" t="s">
        <v>8</v>
      </c>
      <c r="I4" s="244" t="s">
        <v>9</v>
      </c>
      <c r="J4" s="244" t="s">
        <v>10</v>
      </c>
      <c r="K4" s="264" t="s">
        <v>11</v>
      </c>
      <c r="L4" s="264" t="s">
        <v>12</v>
      </c>
      <c r="M4" s="244" t="s">
        <v>13</v>
      </c>
      <c r="N4" s="208" t="s">
        <v>324</v>
      </c>
      <c r="O4" s="244" t="s">
        <v>14</v>
      </c>
      <c r="P4" s="200" t="s">
        <v>320</v>
      </c>
      <c r="Q4" s="202" t="s">
        <v>303</v>
      </c>
      <c r="R4" s="202" t="s">
        <v>304</v>
      </c>
      <c r="S4" s="202" t="s">
        <v>305</v>
      </c>
      <c r="T4" s="185" t="s">
        <v>15</v>
      </c>
      <c r="U4" s="185" t="s">
        <v>258</v>
      </c>
      <c r="V4" s="187" t="s">
        <v>16</v>
      </c>
      <c r="W4" s="244" t="s">
        <v>17</v>
      </c>
      <c r="X4" s="244" t="s">
        <v>18</v>
      </c>
    </row>
    <row r="5" spans="1:24" x14ac:dyDescent="0.25">
      <c r="A5" s="245" t="s">
        <v>19</v>
      </c>
      <c r="B5" s="246"/>
      <c r="C5" s="247"/>
      <c r="D5" s="52" t="s">
        <v>287</v>
      </c>
      <c r="E5" s="273"/>
      <c r="F5" s="272"/>
      <c r="G5" s="274"/>
      <c r="H5" s="244"/>
      <c r="I5" s="244"/>
      <c r="J5" s="244"/>
      <c r="K5" s="264"/>
      <c r="L5" s="264"/>
      <c r="M5" s="244"/>
      <c r="N5" s="209"/>
      <c r="O5" s="244"/>
      <c r="P5" s="200"/>
      <c r="Q5" s="202"/>
      <c r="R5" s="202"/>
      <c r="S5" s="202"/>
      <c r="T5" s="185"/>
      <c r="U5" s="185"/>
      <c r="V5" s="187"/>
      <c r="W5" s="244"/>
      <c r="X5" s="244"/>
    </row>
    <row r="6" spans="1:24" x14ac:dyDescent="0.25">
      <c r="A6" s="185"/>
      <c r="B6" s="186"/>
      <c r="C6" s="187"/>
      <c r="D6" s="71"/>
      <c r="E6" s="71" t="s">
        <v>20</v>
      </c>
      <c r="F6" s="71"/>
      <c r="G6" s="54"/>
      <c r="H6" s="72"/>
      <c r="I6" s="72"/>
      <c r="J6" s="72"/>
      <c r="K6" s="72"/>
      <c r="L6" s="72"/>
      <c r="M6" s="72"/>
      <c r="N6" s="72"/>
      <c r="O6" s="72"/>
      <c r="P6" s="22"/>
      <c r="Q6" s="22"/>
      <c r="R6" s="22"/>
      <c r="S6" s="22"/>
      <c r="T6" s="72"/>
      <c r="U6" s="72"/>
      <c r="V6" s="72"/>
      <c r="W6" s="72"/>
      <c r="X6" s="72"/>
    </row>
    <row r="7" spans="1:24" ht="13.5" customHeight="1" x14ac:dyDescent="0.25">
      <c r="A7" s="234" t="s">
        <v>21</v>
      </c>
      <c r="B7" s="235"/>
      <c r="C7" s="236"/>
      <c r="D7" s="23" t="s">
        <v>22</v>
      </c>
      <c r="E7" s="23">
        <v>200</v>
      </c>
      <c r="F7" s="23"/>
      <c r="G7" s="39"/>
      <c r="H7" s="23">
        <v>4.38</v>
      </c>
      <c r="I7" s="23">
        <v>3.8</v>
      </c>
      <c r="J7" s="23">
        <v>14.36</v>
      </c>
      <c r="K7" s="39">
        <v>120</v>
      </c>
      <c r="L7" s="23">
        <v>7.0000000000000007E-2</v>
      </c>
      <c r="M7" s="23">
        <v>0.66</v>
      </c>
      <c r="N7" s="23">
        <v>26.4</v>
      </c>
      <c r="O7" s="23">
        <v>0.15</v>
      </c>
      <c r="P7" s="23">
        <f>SUM(P8:P13)</f>
        <v>0.32400000000000001</v>
      </c>
      <c r="Q7" s="23">
        <f t="shared" ref="Q7:S7" si="0">SUM(Q8:Q13)</f>
        <v>1.6480000000000002E-2</v>
      </c>
      <c r="R7" s="23">
        <f t="shared" si="0"/>
        <v>4.3E-3</v>
      </c>
      <c r="S7" s="23">
        <f t="shared" si="0"/>
        <v>5.3700000000000005E-2</v>
      </c>
      <c r="T7" s="23">
        <v>130.4</v>
      </c>
      <c r="U7" s="23">
        <v>105.62</v>
      </c>
      <c r="V7" s="23">
        <v>109.5</v>
      </c>
      <c r="W7" s="23">
        <v>21.31</v>
      </c>
      <c r="X7" s="23">
        <v>0.52</v>
      </c>
    </row>
    <row r="8" spans="1:24" ht="11.25" customHeight="1" x14ac:dyDescent="0.25">
      <c r="A8" s="176" t="s">
        <v>23</v>
      </c>
      <c r="B8" s="177"/>
      <c r="C8" s="178"/>
      <c r="D8" s="24"/>
      <c r="E8" s="24"/>
      <c r="F8" s="24"/>
      <c r="G8" s="24"/>
      <c r="H8" s="23"/>
      <c r="I8" s="24"/>
      <c r="J8" s="24"/>
      <c r="K8" s="36"/>
      <c r="L8" s="23"/>
      <c r="M8" s="23"/>
      <c r="N8" s="23"/>
      <c r="O8" s="23"/>
      <c r="P8" s="25"/>
      <c r="Q8" s="25"/>
      <c r="R8" s="25"/>
      <c r="S8" s="25"/>
      <c r="T8" s="23"/>
      <c r="U8" s="23"/>
      <c r="V8" s="23"/>
      <c r="W8" s="23"/>
      <c r="X8" s="23"/>
    </row>
    <row r="9" spans="1:24" ht="12" customHeight="1" x14ac:dyDescent="0.25">
      <c r="A9" s="224" t="s">
        <v>24</v>
      </c>
      <c r="B9" s="225"/>
      <c r="C9" s="226"/>
      <c r="D9" s="26"/>
      <c r="E9" s="26"/>
      <c r="F9" s="26">
        <v>100</v>
      </c>
      <c r="G9" s="26">
        <v>100</v>
      </c>
      <c r="H9" s="25"/>
      <c r="I9" s="26"/>
      <c r="J9" s="26"/>
      <c r="K9" s="41"/>
      <c r="L9" s="28"/>
      <c r="M9" s="28"/>
      <c r="N9" s="28"/>
      <c r="O9" s="28"/>
      <c r="P9" s="25">
        <v>0.3</v>
      </c>
      <c r="Q9" s="25">
        <v>1.6E-2</v>
      </c>
      <c r="R9" s="25">
        <v>1.4E-3</v>
      </c>
      <c r="S9" s="25">
        <v>0.05</v>
      </c>
      <c r="T9" s="28"/>
      <c r="U9" s="28"/>
      <c r="V9" s="28"/>
      <c r="W9" s="28"/>
      <c r="X9" s="28"/>
    </row>
    <row r="10" spans="1:24" ht="13.5" customHeight="1" x14ac:dyDescent="0.25">
      <c r="A10" s="224" t="s">
        <v>25</v>
      </c>
      <c r="B10" s="225"/>
      <c r="C10" s="226"/>
      <c r="D10" s="26"/>
      <c r="E10" s="26"/>
      <c r="F10" s="26">
        <v>1.2</v>
      </c>
      <c r="G10" s="26">
        <v>1.2</v>
      </c>
      <c r="H10" s="26"/>
      <c r="I10" s="26"/>
      <c r="J10" s="26"/>
      <c r="K10" s="41"/>
      <c r="L10" s="28"/>
      <c r="M10" s="28"/>
      <c r="N10" s="28"/>
      <c r="O10" s="28"/>
      <c r="P10" s="25"/>
      <c r="Q10" s="25"/>
      <c r="R10" s="25"/>
      <c r="S10" s="25"/>
      <c r="T10" s="28"/>
      <c r="U10" s="28"/>
      <c r="V10" s="28"/>
      <c r="W10" s="28"/>
      <c r="X10" s="28"/>
    </row>
    <row r="11" spans="1:24" ht="11.25" customHeight="1" x14ac:dyDescent="0.25">
      <c r="A11" s="224" t="s">
        <v>26</v>
      </c>
      <c r="B11" s="225"/>
      <c r="C11" s="226"/>
      <c r="D11" s="26"/>
      <c r="E11" s="26"/>
      <c r="F11" s="26">
        <v>1.6</v>
      </c>
      <c r="G11" s="26">
        <v>1.6</v>
      </c>
      <c r="H11" s="26"/>
      <c r="I11" s="26"/>
      <c r="J11" s="26"/>
      <c r="K11" s="41"/>
      <c r="L11" s="28"/>
      <c r="M11" s="28"/>
      <c r="N11" s="28"/>
      <c r="O11" s="28"/>
      <c r="P11" s="25">
        <v>2.4E-2</v>
      </c>
      <c r="Q11" s="25">
        <v>1.6000000000000001E-4</v>
      </c>
      <c r="R11" s="25"/>
      <c r="S11" s="25"/>
      <c r="T11" s="28"/>
      <c r="U11" s="28"/>
      <c r="V11" s="28"/>
      <c r="W11" s="28"/>
      <c r="X11" s="28"/>
    </row>
    <row r="12" spans="1:24" ht="15" customHeight="1" x14ac:dyDescent="0.25">
      <c r="A12" s="290" t="s">
        <v>312</v>
      </c>
      <c r="B12" s="290"/>
      <c r="C12" s="290"/>
      <c r="D12" s="26"/>
      <c r="E12" s="26"/>
      <c r="F12" s="26">
        <v>16</v>
      </c>
      <c r="G12" s="26">
        <v>16</v>
      </c>
      <c r="H12" s="26"/>
      <c r="I12" s="26"/>
      <c r="J12" s="26"/>
      <c r="K12" s="41"/>
      <c r="L12" s="28"/>
      <c r="M12" s="28"/>
      <c r="N12" s="28"/>
      <c r="O12" s="28"/>
      <c r="P12" s="25"/>
      <c r="Q12" s="25">
        <v>3.2000000000000003E-4</v>
      </c>
      <c r="R12" s="25">
        <v>2.8999999999999998E-3</v>
      </c>
      <c r="S12" s="25">
        <v>3.7000000000000002E-3</v>
      </c>
      <c r="T12" s="28"/>
      <c r="U12" s="28"/>
      <c r="V12" s="28"/>
      <c r="W12" s="28"/>
      <c r="X12" s="28"/>
    </row>
    <row r="13" spans="1:24" ht="12" customHeight="1" x14ac:dyDescent="0.25">
      <c r="A13" s="290" t="s">
        <v>27</v>
      </c>
      <c r="B13" s="290"/>
      <c r="C13" s="290"/>
      <c r="D13" s="26"/>
      <c r="E13" s="26"/>
      <c r="F13" s="26">
        <v>84</v>
      </c>
      <c r="G13" s="26">
        <v>84</v>
      </c>
      <c r="H13" s="26"/>
      <c r="I13" s="26"/>
      <c r="J13" s="26"/>
      <c r="K13" s="41"/>
      <c r="L13" s="28"/>
      <c r="M13" s="28"/>
      <c r="N13" s="28"/>
      <c r="O13" s="28"/>
      <c r="P13" s="25"/>
      <c r="Q13" s="25"/>
      <c r="R13" s="25"/>
      <c r="S13" s="25"/>
      <c r="T13" s="28"/>
      <c r="U13" s="28"/>
      <c r="V13" s="28"/>
      <c r="W13" s="28"/>
      <c r="X13" s="28"/>
    </row>
    <row r="14" spans="1:24" x14ac:dyDescent="0.25">
      <c r="A14" s="176" t="s">
        <v>161</v>
      </c>
      <c r="B14" s="177"/>
      <c r="C14" s="178"/>
      <c r="D14" s="30" t="s">
        <v>162</v>
      </c>
      <c r="E14" s="31">
        <v>40</v>
      </c>
      <c r="F14" s="31">
        <v>40</v>
      </c>
      <c r="G14" s="31">
        <v>40</v>
      </c>
      <c r="H14" s="32">
        <v>5.08</v>
      </c>
      <c r="I14" s="32">
        <v>4.5999999999999996</v>
      </c>
      <c r="J14" s="32">
        <v>0.28000000000000003</v>
      </c>
      <c r="K14" s="32">
        <v>62.84</v>
      </c>
      <c r="L14" s="32">
        <v>0.03</v>
      </c>
      <c r="M14" s="32">
        <v>0</v>
      </c>
      <c r="N14" s="32">
        <v>100</v>
      </c>
      <c r="O14" s="32">
        <v>0.18</v>
      </c>
      <c r="P14" s="23">
        <v>0.88</v>
      </c>
      <c r="Q14" s="34">
        <v>1.44E-2</v>
      </c>
      <c r="R14" s="34">
        <v>4.4000000000000003E-3</v>
      </c>
      <c r="S14" s="34">
        <v>2.1999999999999999E-2</v>
      </c>
      <c r="T14" s="32">
        <v>22</v>
      </c>
      <c r="U14" s="32">
        <v>56</v>
      </c>
      <c r="V14" s="32">
        <v>76.8</v>
      </c>
      <c r="W14" s="32">
        <v>4.8</v>
      </c>
      <c r="X14" s="32">
        <v>1</v>
      </c>
    </row>
    <row r="15" spans="1:24" x14ac:dyDescent="0.25">
      <c r="A15" s="176" t="s">
        <v>163</v>
      </c>
      <c r="B15" s="177"/>
      <c r="C15" s="178"/>
      <c r="D15" s="43" t="s">
        <v>164</v>
      </c>
      <c r="E15" s="23">
        <v>200</v>
      </c>
      <c r="F15" s="23"/>
      <c r="G15" s="23"/>
      <c r="H15" s="23">
        <v>4.08</v>
      </c>
      <c r="I15" s="23">
        <v>3.54</v>
      </c>
      <c r="J15" s="23">
        <v>17.579999999999998</v>
      </c>
      <c r="K15" s="23">
        <v>118.6</v>
      </c>
      <c r="L15" s="23">
        <v>0.06</v>
      </c>
      <c r="M15" s="23">
        <v>1.59</v>
      </c>
      <c r="N15" s="23">
        <v>24.4</v>
      </c>
      <c r="O15" s="23">
        <v>0.19</v>
      </c>
      <c r="P15" s="23">
        <f>SUM(P16:P19)</f>
        <v>0.30026999999999998</v>
      </c>
      <c r="Q15" s="23">
        <f t="shared" ref="Q15:S15" si="1">SUM(Q16:Q19)</f>
        <v>1.6E-2</v>
      </c>
      <c r="R15" s="23">
        <f t="shared" si="1"/>
        <v>1.4E-3</v>
      </c>
      <c r="S15" s="23">
        <f t="shared" si="1"/>
        <v>0.05</v>
      </c>
      <c r="T15" s="23">
        <v>152.22</v>
      </c>
      <c r="U15" s="23">
        <v>216.34</v>
      </c>
      <c r="V15" s="23">
        <v>124.56</v>
      </c>
      <c r="W15" s="23">
        <v>21.34</v>
      </c>
      <c r="X15" s="23">
        <v>0.48</v>
      </c>
    </row>
    <row r="16" spans="1:24" s="15" customFormat="1" ht="12" x14ac:dyDescent="0.2">
      <c r="A16" s="170" t="s">
        <v>24</v>
      </c>
      <c r="B16" s="171"/>
      <c r="C16" s="172"/>
      <c r="D16" s="157"/>
      <c r="E16" s="23"/>
      <c r="F16" s="28">
        <v>100</v>
      </c>
      <c r="G16" s="28">
        <v>100</v>
      </c>
      <c r="H16" s="23"/>
      <c r="I16" s="23"/>
      <c r="J16" s="23"/>
      <c r="K16" s="23"/>
      <c r="L16" s="23"/>
      <c r="M16" s="23"/>
      <c r="N16" s="23"/>
      <c r="O16" s="23"/>
      <c r="P16" s="28">
        <v>0.3</v>
      </c>
      <c r="Q16" s="28">
        <v>1.6E-2</v>
      </c>
      <c r="R16" s="28">
        <v>1.4E-3</v>
      </c>
      <c r="S16" s="28">
        <v>0.05</v>
      </c>
      <c r="T16" s="23"/>
      <c r="U16" s="23"/>
      <c r="V16" s="23"/>
      <c r="W16" s="23"/>
      <c r="X16" s="23"/>
    </row>
    <row r="17" spans="1:24" s="15" customFormat="1" ht="12" x14ac:dyDescent="0.2">
      <c r="A17" s="182" t="s">
        <v>165</v>
      </c>
      <c r="B17" s="183"/>
      <c r="C17" s="184"/>
      <c r="D17" s="25"/>
      <c r="E17" s="25"/>
      <c r="F17" s="25">
        <v>4</v>
      </c>
      <c r="G17" s="25">
        <v>4</v>
      </c>
      <c r="H17" s="25"/>
      <c r="I17" s="25"/>
      <c r="J17" s="25"/>
      <c r="K17" s="25"/>
      <c r="L17" s="25"/>
      <c r="M17" s="25"/>
      <c r="N17" s="25"/>
      <c r="O17" s="25"/>
      <c r="P17" s="25">
        <v>2.7E-4</v>
      </c>
      <c r="R17" s="25"/>
      <c r="S17" s="25"/>
      <c r="T17" s="25"/>
      <c r="U17" s="25"/>
      <c r="V17" s="25"/>
      <c r="W17" s="25"/>
      <c r="X17" s="25"/>
    </row>
    <row r="18" spans="1:24" s="15" customFormat="1" ht="12" x14ac:dyDescent="0.2">
      <c r="A18" s="170" t="s">
        <v>67</v>
      </c>
      <c r="B18" s="171"/>
      <c r="C18" s="172"/>
      <c r="D18" s="24"/>
      <c r="E18" s="24"/>
      <c r="F18" s="29">
        <v>13</v>
      </c>
      <c r="G18" s="29">
        <v>13</v>
      </c>
      <c r="H18" s="24"/>
      <c r="I18" s="24"/>
      <c r="J18" s="24"/>
      <c r="K18" s="24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s="15" customFormat="1" ht="12" x14ac:dyDescent="0.2">
      <c r="A19" s="170" t="s">
        <v>27</v>
      </c>
      <c r="B19" s="171"/>
      <c r="C19" s="172"/>
      <c r="D19" s="24"/>
      <c r="E19" s="29"/>
      <c r="F19" s="29">
        <v>110</v>
      </c>
      <c r="G19" s="29">
        <v>110</v>
      </c>
      <c r="H19" s="24"/>
      <c r="I19" s="24"/>
      <c r="J19" s="24"/>
      <c r="K19" s="24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x14ac:dyDescent="0.25">
      <c r="A20" s="234" t="s">
        <v>213</v>
      </c>
      <c r="B20" s="235"/>
      <c r="C20" s="236"/>
      <c r="D20" s="90" t="s">
        <v>144</v>
      </c>
      <c r="E20" s="24">
        <v>10</v>
      </c>
      <c r="F20" s="35"/>
      <c r="G20" s="35"/>
      <c r="H20" s="24">
        <v>0.08</v>
      </c>
      <c r="I20" s="24">
        <v>7.25</v>
      </c>
      <c r="J20" s="24">
        <v>0.13</v>
      </c>
      <c r="K20" s="36">
        <v>66</v>
      </c>
      <c r="L20" s="23">
        <v>0</v>
      </c>
      <c r="M20" s="23">
        <v>0</v>
      </c>
      <c r="N20" s="23">
        <v>40</v>
      </c>
      <c r="O20" s="23">
        <v>0.01</v>
      </c>
      <c r="P20" s="155">
        <v>0.15</v>
      </c>
      <c r="Q20" s="155">
        <v>1E-3</v>
      </c>
      <c r="R20" s="155">
        <v>0</v>
      </c>
      <c r="S20" s="155">
        <v>0</v>
      </c>
      <c r="T20" s="23">
        <v>2.4</v>
      </c>
      <c r="U20" s="23">
        <v>3</v>
      </c>
      <c r="V20" s="23">
        <v>3</v>
      </c>
      <c r="W20" s="23">
        <v>0</v>
      </c>
      <c r="X20" s="23">
        <v>0.02</v>
      </c>
    </row>
    <row r="21" spans="1:24" ht="13.5" customHeight="1" x14ac:dyDescent="0.25">
      <c r="A21" s="176" t="s">
        <v>32</v>
      </c>
      <c r="B21" s="177"/>
      <c r="C21" s="178"/>
      <c r="D21" s="84"/>
      <c r="E21" s="45">
        <v>35</v>
      </c>
      <c r="F21" s="45">
        <v>35</v>
      </c>
      <c r="G21" s="45"/>
      <c r="H21" s="85">
        <v>2.76</v>
      </c>
      <c r="I21" s="85">
        <v>0.35</v>
      </c>
      <c r="J21" s="85">
        <v>16.899999999999999</v>
      </c>
      <c r="K21" s="86">
        <v>82.25</v>
      </c>
      <c r="L21" s="46">
        <v>5.6000000000000001E-2</v>
      </c>
      <c r="M21" s="46">
        <v>0</v>
      </c>
      <c r="N21" s="46">
        <v>0</v>
      </c>
      <c r="O21" s="46">
        <v>2.1000000000000001E-2</v>
      </c>
      <c r="P21" s="24">
        <v>0</v>
      </c>
      <c r="Q21" s="24">
        <v>3.2000000000000002E-3</v>
      </c>
      <c r="R21" s="24">
        <v>7.7000000000000002E-3</v>
      </c>
      <c r="S21" s="24">
        <v>0.01</v>
      </c>
      <c r="T21" s="46">
        <v>8.0500000000000007</v>
      </c>
      <c r="U21" s="46">
        <v>46.55</v>
      </c>
      <c r="V21" s="46">
        <v>30.45</v>
      </c>
      <c r="W21" s="46">
        <v>11.55</v>
      </c>
      <c r="X21" s="46">
        <v>0.7</v>
      </c>
    </row>
    <row r="22" spans="1:24" ht="13.5" customHeight="1" x14ac:dyDescent="0.25">
      <c r="A22" s="176" t="s">
        <v>286</v>
      </c>
      <c r="B22" s="177"/>
      <c r="C22" s="178"/>
      <c r="D22" s="84"/>
      <c r="E22" s="45">
        <v>15</v>
      </c>
      <c r="F22" s="45">
        <v>15</v>
      </c>
      <c r="G22" s="45"/>
      <c r="H22" s="45">
        <v>1.1499999999999999</v>
      </c>
      <c r="I22" s="45">
        <v>0.21</v>
      </c>
      <c r="J22" s="45">
        <v>5.65</v>
      </c>
      <c r="K22" s="87">
        <v>30.15</v>
      </c>
      <c r="L22" s="46">
        <v>0.03</v>
      </c>
      <c r="M22" s="46">
        <v>0</v>
      </c>
      <c r="N22" s="46">
        <v>0</v>
      </c>
      <c r="O22" s="46">
        <v>1.2999999999999999E-2</v>
      </c>
      <c r="P22" s="24">
        <v>0</v>
      </c>
      <c r="Q22" s="24">
        <v>8.0000000000000004E-4</v>
      </c>
      <c r="R22" s="24">
        <v>0</v>
      </c>
      <c r="S22" s="24">
        <v>0</v>
      </c>
      <c r="T22" s="46">
        <v>4.95</v>
      </c>
      <c r="U22" s="46">
        <v>36.6</v>
      </c>
      <c r="V22" s="46">
        <v>29.1</v>
      </c>
      <c r="W22" s="46">
        <v>8.5500000000000007</v>
      </c>
      <c r="X22" s="46">
        <v>0.67</v>
      </c>
    </row>
    <row r="23" spans="1:24" x14ac:dyDescent="0.25">
      <c r="A23" s="234" t="s">
        <v>265</v>
      </c>
      <c r="B23" s="235"/>
      <c r="C23" s="236"/>
      <c r="D23" s="43"/>
      <c r="E23" s="23">
        <f>SUM(E7:E22)</f>
        <v>500</v>
      </c>
      <c r="F23" s="23"/>
      <c r="G23" s="23"/>
      <c r="H23" s="23">
        <f>SUM(H7:H22)</f>
        <v>17.53</v>
      </c>
      <c r="I23" s="23">
        <f t="shared" ref="I23:X23" si="2">SUM(I7:I22)</f>
        <v>19.75</v>
      </c>
      <c r="J23" s="23">
        <f t="shared" si="2"/>
        <v>54.9</v>
      </c>
      <c r="K23" s="23">
        <f t="shared" si="2"/>
        <v>479.84</v>
      </c>
      <c r="L23" s="23">
        <f t="shared" si="2"/>
        <v>0.246</v>
      </c>
      <c r="M23" s="23">
        <f t="shared" si="2"/>
        <v>2.25</v>
      </c>
      <c r="N23" s="23">
        <f t="shared" si="2"/>
        <v>190.8</v>
      </c>
      <c r="O23" s="23">
        <f t="shared" si="2"/>
        <v>0.56400000000000006</v>
      </c>
      <c r="P23" s="23">
        <f>SUM(P7+P14+P15+P20+P21+P22)</f>
        <v>1.6542699999999999</v>
      </c>
      <c r="Q23" s="23">
        <f t="shared" ref="Q23:S23" si="3">SUM(Q7+Q14+Q15+Q20+Q21+Q22)</f>
        <v>5.1880000000000009E-2</v>
      </c>
      <c r="R23" s="23">
        <f t="shared" si="3"/>
        <v>1.78E-2</v>
      </c>
      <c r="S23" s="23">
        <f t="shared" si="3"/>
        <v>0.13570000000000002</v>
      </c>
      <c r="T23" s="23">
        <f t="shared" si="2"/>
        <v>320.02</v>
      </c>
      <c r="U23" s="23">
        <f t="shared" si="2"/>
        <v>464.11000000000007</v>
      </c>
      <c r="V23" s="23">
        <f t="shared" si="2"/>
        <v>373.41</v>
      </c>
      <c r="W23" s="23">
        <f t="shared" si="2"/>
        <v>67.55</v>
      </c>
      <c r="X23" s="23">
        <f t="shared" si="2"/>
        <v>3.3899999999999997</v>
      </c>
    </row>
    <row r="24" spans="1:24" x14ac:dyDescent="0.25">
      <c r="A24" s="185" t="s">
        <v>166</v>
      </c>
      <c r="B24" s="186"/>
      <c r="C24" s="187"/>
      <c r="D24" s="185" t="s">
        <v>167</v>
      </c>
      <c r="E24" s="186"/>
      <c r="F24" s="186"/>
      <c r="G24" s="187"/>
      <c r="H24" s="72"/>
      <c r="I24" s="72"/>
      <c r="J24" s="72"/>
      <c r="K24" s="72"/>
      <c r="L24" s="72"/>
      <c r="M24" s="72"/>
      <c r="N24" s="72"/>
      <c r="O24" s="72"/>
      <c r="P24" s="34"/>
      <c r="Q24" s="34"/>
      <c r="R24" s="34"/>
      <c r="S24" s="34"/>
      <c r="T24" s="72"/>
      <c r="U24" s="72"/>
      <c r="V24" s="72"/>
      <c r="W24" s="72"/>
      <c r="X24" s="72"/>
    </row>
    <row r="25" spans="1:24" ht="12" customHeight="1" x14ac:dyDescent="0.25">
      <c r="A25" s="188" t="s">
        <v>247</v>
      </c>
      <c r="B25" s="189"/>
      <c r="C25" s="190"/>
      <c r="D25" s="31" t="s">
        <v>60</v>
      </c>
      <c r="E25" s="31">
        <v>200</v>
      </c>
      <c r="F25" s="100">
        <v>200</v>
      </c>
      <c r="G25" s="100">
        <v>200</v>
      </c>
      <c r="H25" s="23">
        <v>3</v>
      </c>
      <c r="I25" s="23">
        <v>1</v>
      </c>
      <c r="J25" s="23">
        <v>42</v>
      </c>
      <c r="K25" s="39">
        <v>192</v>
      </c>
      <c r="L25" s="23">
        <v>0.08</v>
      </c>
      <c r="M25" s="23">
        <v>20</v>
      </c>
      <c r="N25" s="23">
        <v>0</v>
      </c>
      <c r="O25" s="23">
        <v>0.1</v>
      </c>
      <c r="P25" s="24"/>
      <c r="Q25" s="24"/>
      <c r="R25" s="24"/>
      <c r="S25" s="24"/>
      <c r="T25" s="23">
        <v>16</v>
      </c>
      <c r="U25" s="23">
        <v>696</v>
      </c>
      <c r="V25" s="23">
        <v>56</v>
      </c>
      <c r="W25" s="23">
        <v>84</v>
      </c>
      <c r="X25" s="23">
        <v>1.2</v>
      </c>
    </row>
    <row r="26" spans="1:24" x14ac:dyDescent="0.25">
      <c r="A26" s="234" t="s">
        <v>266</v>
      </c>
      <c r="B26" s="235"/>
      <c r="C26" s="236"/>
      <c r="D26" s="77"/>
      <c r="E26" s="23">
        <f t="shared" ref="E26" si="4">SUM(E25)</f>
        <v>200</v>
      </c>
      <c r="F26" s="23"/>
      <c r="G26" s="23"/>
      <c r="H26" s="23">
        <f>SUM(H25)</f>
        <v>3</v>
      </c>
      <c r="I26" s="23">
        <f t="shared" ref="I26:X26" si="5">SUM(I25)</f>
        <v>1</v>
      </c>
      <c r="J26" s="23">
        <f t="shared" si="5"/>
        <v>42</v>
      </c>
      <c r="K26" s="23">
        <f t="shared" si="5"/>
        <v>192</v>
      </c>
      <c r="L26" s="23">
        <f t="shared" si="5"/>
        <v>0.08</v>
      </c>
      <c r="M26" s="23">
        <f t="shared" si="5"/>
        <v>20</v>
      </c>
      <c r="N26" s="23">
        <f t="shared" si="5"/>
        <v>0</v>
      </c>
      <c r="O26" s="23">
        <f t="shared" si="5"/>
        <v>0.1</v>
      </c>
      <c r="P26" s="23">
        <f t="shared" si="5"/>
        <v>0</v>
      </c>
      <c r="Q26" s="23">
        <f t="shared" si="5"/>
        <v>0</v>
      </c>
      <c r="R26" s="23">
        <f t="shared" si="5"/>
        <v>0</v>
      </c>
      <c r="S26" s="23">
        <f t="shared" si="5"/>
        <v>0</v>
      </c>
      <c r="T26" s="23">
        <f t="shared" si="5"/>
        <v>16</v>
      </c>
      <c r="U26" s="23">
        <f t="shared" si="5"/>
        <v>696</v>
      </c>
      <c r="V26" s="23">
        <f t="shared" si="5"/>
        <v>56</v>
      </c>
      <c r="W26" s="23">
        <f t="shared" si="5"/>
        <v>84</v>
      </c>
      <c r="X26" s="23">
        <f t="shared" si="5"/>
        <v>1.2</v>
      </c>
    </row>
    <row r="27" spans="1:24" x14ac:dyDescent="0.25">
      <c r="A27" s="170"/>
      <c r="B27" s="171"/>
      <c r="C27" s="172"/>
      <c r="D27" s="185" t="s">
        <v>39</v>
      </c>
      <c r="E27" s="216"/>
      <c r="F27" s="216"/>
      <c r="G27" s="217"/>
      <c r="H27" s="25"/>
      <c r="I27" s="25"/>
      <c r="J27" s="25"/>
      <c r="K27" s="25"/>
      <c r="L27" s="25"/>
      <c r="M27" s="25"/>
      <c r="N27" s="25"/>
      <c r="O27" s="25"/>
      <c r="P27" s="23"/>
      <c r="Q27" s="23"/>
      <c r="R27" s="23"/>
      <c r="S27" s="23"/>
      <c r="T27" s="25"/>
      <c r="U27" s="25"/>
      <c r="V27" s="25"/>
      <c r="W27" s="25"/>
      <c r="X27" s="25"/>
    </row>
    <row r="28" spans="1:24" ht="13.5" customHeight="1" x14ac:dyDescent="0.25">
      <c r="A28" s="188" t="s">
        <v>195</v>
      </c>
      <c r="B28" s="189"/>
      <c r="C28" s="190"/>
      <c r="D28" s="30" t="s">
        <v>196</v>
      </c>
      <c r="E28" s="31">
        <v>250</v>
      </c>
      <c r="F28" s="31"/>
      <c r="G28" s="31"/>
      <c r="H28" s="32">
        <v>2.09</v>
      </c>
      <c r="I28" s="32">
        <v>5.09</v>
      </c>
      <c r="J28" s="32">
        <v>12.69</v>
      </c>
      <c r="K28" s="32">
        <v>114.5</v>
      </c>
      <c r="L28" s="32">
        <v>0.1</v>
      </c>
      <c r="M28" s="32">
        <v>13.13</v>
      </c>
      <c r="N28" s="32">
        <v>0</v>
      </c>
      <c r="O28" s="32">
        <v>7.0000000000000007E-2</v>
      </c>
      <c r="P28" s="23">
        <f>SUM(P29:P38)</f>
        <v>3.7000000000000002E-3</v>
      </c>
      <c r="Q28" s="23">
        <f t="shared" ref="Q28:S28" si="6">SUM(Q29:Q38)</f>
        <v>7.4999999999999997E-3</v>
      </c>
      <c r="R28" s="23">
        <f t="shared" si="6"/>
        <v>6.4999999999999997E-4</v>
      </c>
      <c r="S28" s="23">
        <f t="shared" si="6"/>
        <v>3.4099999999999998E-2</v>
      </c>
      <c r="T28" s="32">
        <v>39.75</v>
      </c>
      <c r="U28" s="32">
        <v>544.77</v>
      </c>
      <c r="V28" s="32">
        <v>65.83</v>
      </c>
      <c r="W28" s="32">
        <v>28.08</v>
      </c>
      <c r="X28" s="32">
        <v>1.08</v>
      </c>
    </row>
    <row r="29" spans="1:24" ht="13.5" customHeight="1" x14ac:dyDescent="0.25">
      <c r="A29" s="188" t="s">
        <v>153</v>
      </c>
      <c r="B29" s="189"/>
      <c r="C29" s="190"/>
      <c r="D29" s="30"/>
      <c r="E29" s="31">
        <v>5</v>
      </c>
      <c r="F29" s="31"/>
      <c r="G29" s="31"/>
      <c r="H29" s="32"/>
      <c r="I29" s="32"/>
      <c r="J29" s="32"/>
      <c r="K29" s="32"/>
      <c r="L29" s="32"/>
      <c r="M29" s="32"/>
      <c r="N29" s="32"/>
      <c r="O29" s="32"/>
      <c r="P29" s="24"/>
      <c r="Q29" s="24"/>
      <c r="R29" s="24"/>
      <c r="S29" s="24"/>
      <c r="T29" s="32"/>
      <c r="U29" s="32"/>
      <c r="V29" s="32"/>
      <c r="W29" s="32"/>
      <c r="X29" s="32"/>
    </row>
    <row r="30" spans="1:24" x14ac:dyDescent="0.25">
      <c r="A30" s="275" t="s">
        <v>168</v>
      </c>
      <c r="B30" s="262"/>
      <c r="C30" s="263"/>
      <c r="D30" s="30"/>
      <c r="E30" s="31"/>
      <c r="F30" s="55">
        <v>100</v>
      </c>
      <c r="G30" s="55">
        <v>75</v>
      </c>
      <c r="H30" s="34"/>
      <c r="I30" s="34"/>
      <c r="J30" s="34"/>
      <c r="K30" s="34"/>
      <c r="L30" s="34"/>
      <c r="M30" s="34"/>
      <c r="N30" s="34"/>
      <c r="O30" s="34"/>
      <c r="P30" s="28"/>
      <c r="Q30" s="28">
        <v>4.0000000000000001E-3</v>
      </c>
      <c r="R30" s="28"/>
      <c r="S30" s="28">
        <v>0.03</v>
      </c>
      <c r="T30" s="34"/>
      <c r="U30" s="34"/>
      <c r="V30" s="34"/>
      <c r="W30" s="34"/>
      <c r="X30" s="34"/>
    </row>
    <row r="31" spans="1:24" x14ac:dyDescent="0.25">
      <c r="A31" s="218" t="s">
        <v>49</v>
      </c>
      <c r="B31" s="219"/>
      <c r="C31" s="220"/>
      <c r="D31" s="30"/>
      <c r="E31" s="31"/>
      <c r="F31" s="55">
        <v>25</v>
      </c>
      <c r="G31" s="55">
        <v>20</v>
      </c>
      <c r="H31" s="34"/>
      <c r="I31" s="34"/>
      <c r="J31" s="34"/>
      <c r="K31" s="34"/>
      <c r="L31" s="34"/>
      <c r="M31" s="34"/>
      <c r="N31" s="34"/>
      <c r="O31" s="34"/>
      <c r="P31" s="23"/>
      <c r="Q31" s="28">
        <v>3.5000000000000001E-3</v>
      </c>
      <c r="R31" s="28"/>
      <c r="S31" s="28"/>
      <c r="T31" s="34"/>
      <c r="U31" s="34"/>
      <c r="V31" s="34"/>
      <c r="W31" s="34"/>
      <c r="X31" s="34"/>
    </row>
    <row r="32" spans="1:24" x14ac:dyDescent="0.25">
      <c r="A32" s="275" t="s">
        <v>44</v>
      </c>
      <c r="B32" s="262"/>
      <c r="C32" s="263"/>
      <c r="D32" s="30"/>
      <c r="E32" s="31"/>
      <c r="F32" s="55">
        <v>12.5</v>
      </c>
      <c r="G32" s="55">
        <v>10</v>
      </c>
      <c r="H32" s="34"/>
      <c r="I32" s="34"/>
      <c r="J32" s="34"/>
      <c r="K32" s="34"/>
      <c r="L32" s="34"/>
      <c r="M32" s="34"/>
      <c r="N32" s="34"/>
      <c r="O32" s="34"/>
      <c r="P32" s="23"/>
      <c r="Q32" s="28"/>
      <c r="R32" s="28">
        <v>6.4999999999999997E-4</v>
      </c>
      <c r="S32" s="28">
        <v>4.0000000000000002E-4</v>
      </c>
      <c r="T32" s="34"/>
      <c r="U32" s="34"/>
      <c r="V32" s="34"/>
      <c r="W32" s="34"/>
      <c r="X32" s="34"/>
    </row>
    <row r="33" spans="1:24" x14ac:dyDescent="0.25">
      <c r="A33" s="275" t="s">
        <v>45</v>
      </c>
      <c r="B33" s="262"/>
      <c r="C33" s="263"/>
      <c r="D33" s="30"/>
      <c r="E33" s="31"/>
      <c r="F33" s="55">
        <v>12</v>
      </c>
      <c r="G33" s="55">
        <v>10</v>
      </c>
      <c r="H33" s="34"/>
      <c r="I33" s="34"/>
      <c r="J33" s="34"/>
      <c r="K33" s="34"/>
      <c r="L33" s="34"/>
      <c r="M33" s="34"/>
      <c r="N33" s="34"/>
      <c r="O33" s="34"/>
      <c r="P33" s="25"/>
      <c r="Q33" s="25"/>
      <c r="R33" s="25"/>
      <c r="S33" s="25">
        <v>3.7000000000000002E-3</v>
      </c>
      <c r="T33" s="34"/>
      <c r="U33" s="34"/>
      <c r="V33" s="34"/>
      <c r="W33" s="34"/>
      <c r="X33" s="34"/>
    </row>
    <row r="34" spans="1:24" x14ac:dyDescent="0.25">
      <c r="A34" s="275" t="s">
        <v>47</v>
      </c>
      <c r="B34" s="262"/>
      <c r="C34" s="263"/>
      <c r="D34" s="30"/>
      <c r="E34" s="31"/>
      <c r="F34" s="55">
        <v>5</v>
      </c>
      <c r="G34" s="55">
        <v>5</v>
      </c>
      <c r="H34" s="34"/>
      <c r="I34" s="34"/>
      <c r="J34" s="34"/>
      <c r="K34" s="34"/>
      <c r="L34" s="34"/>
      <c r="M34" s="34"/>
      <c r="N34" s="34"/>
      <c r="O34" s="34"/>
      <c r="P34" s="23"/>
      <c r="Q34" s="23"/>
      <c r="R34" s="23"/>
      <c r="S34" s="23"/>
      <c r="T34" s="34"/>
      <c r="U34" s="34"/>
      <c r="V34" s="34"/>
      <c r="W34" s="34"/>
      <c r="X34" s="34"/>
    </row>
    <row r="35" spans="1:24" x14ac:dyDescent="0.25">
      <c r="A35" s="275" t="s">
        <v>54</v>
      </c>
      <c r="B35" s="262"/>
      <c r="C35" s="263"/>
      <c r="D35" s="30"/>
      <c r="E35" s="31"/>
      <c r="F35" s="55">
        <v>5</v>
      </c>
      <c r="G35" s="55">
        <v>5</v>
      </c>
      <c r="H35" s="34"/>
      <c r="I35" s="34"/>
      <c r="J35" s="34"/>
      <c r="K35" s="34"/>
      <c r="L35" s="34"/>
      <c r="M35" s="34"/>
      <c r="N35" s="34"/>
      <c r="O35" s="34"/>
      <c r="P35" s="25">
        <v>3.7000000000000002E-3</v>
      </c>
      <c r="Q35" s="25"/>
      <c r="R35" s="25"/>
      <c r="S35" s="25"/>
      <c r="T35" s="34"/>
      <c r="U35" s="34"/>
      <c r="V35" s="34"/>
      <c r="W35" s="34"/>
      <c r="X35" s="34"/>
    </row>
    <row r="36" spans="1:24" x14ac:dyDescent="0.25">
      <c r="A36" s="218" t="s">
        <v>197</v>
      </c>
      <c r="B36" s="219"/>
      <c r="C36" s="220"/>
      <c r="D36" s="30"/>
      <c r="E36" s="31"/>
      <c r="F36" s="55">
        <v>16.75</v>
      </c>
      <c r="G36" s="55">
        <v>15</v>
      </c>
      <c r="H36" s="34"/>
      <c r="I36" s="34"/>
      <c r="J36" s="34"/>
      <c r="K36" s="34"/>
      <c r="L36" s="34"/>
      <c r="M36" s="34"/>
      <c r="N36" s="34"/>
      <c r="O36" s="34"/>
      <c r="P36" s="25"/>
      <c r="Q36" s="25"/>
      <c r="R36" s="25"/>
      <c r="S36" s="25"/>
      <c r="T36" s="34"/>
      <c r="U36" s="34"/>
      <c r="V36" s="34"/>
      <c r="W36" s="34"/>
      <c r="X36" s="34"/>
    </row>
    <row r="37" spans="1:24" x14ac:dyDescent="0.25">
      <c r="A37" s="182" t="s">
        <v>50</v>
      </c>
      <c r="B37" s="183"/>
      <c r="C37" s="184"/>
      <c r="D37" s="77"/>
      <c r="E37" s="25"/>
      <c r="F37" s="25">
        <v>0.02</v>
      </c>
      <c r="G37" s="25">
        <v>0.02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1" customFormat="1" ht="12.75" x14ac:dyDescent="0.2">
      <c r="A38" s="275" t="s">
        <v>27</v>
      </c>
      <c r="B38" s="262"/>
      <c r="C38" s="263"/>
      <c r="D38" s="30"/>
      <c r="E38" s="31"/>
      <c r="F38" s="55">
        <v>175</v>
      </c>
      <c r="G38" s="55">
        <v>175</v>
      </c>
      <c r="H38" s="34"/>
      <c r="I38" s="34"/>
      <c r="J38" s="34"/>
      <c r="K38" s="34"/>
      <c r="L38" s="34"/>
      <c r="M38" s="34"/>
      <c r="N38" s="34"/>
      <c r="O38" s="34"/>
      <c r="P38" s="25"/>
      <c r="Q38" s="25"/>
      <c r="R38" s="25"/>
      <c r="S38" s="25"/>
      <c r="T38" s="34"/>
      <c r="U38" s="34"/>
      <c r="V38" s="34"/>
      <c r="W38" s="34"/>
      <c r="X38" s="34"/>
    </row>
    <row r="39" spans="1:24" s="67" customFormat="1" ht="14.25" customHeight="1" x14ac:dyDescent="0.2">
      <c r="A39" s="176" t="s">
        <v>192</v>
      </c>
      <c r="B39" s="177"/>
      <c r="C39" s="178"/>
      <c r="D39" s="23" t="s">
        <v>193</v>
      </c>
      <c r="E39" s="23">
        <v>90</v>
      </c>
      <c r="F39" s="23"/>
      <c r="G39" s="23"/>
      <c r="H39" s="23">
        <v>16.57</v>
      </c>
      <c r="I39" s="23">
        <v>8.41</v>
      </c>
      <c r="J39" s="23">
        <v>6.46</v>
      </c>
      <c r="K39" s="23">
        <v>178.5</v>
      </c>
      <c r="L39" s="23">
        <v>0.08</v>
      </c>
      <c r="M39" s="23">
        <v>6.34</v>
      </c>
      <c r="N39" s="23">
        <v>9.89</v>
      </c>
      <c r="O39" s="23">
        <v>0.08</v>
      </c>
      <c r="P39" s="44">
        <f>SUM(P40:P49)</f>
        <v>1.1519999999999999</v>
      </c>
      <c r="Q39" s="44">
        <f t="shared" ref="Q39:S39" si="7">SUM(Q40:Q49)</f>
        <v>0.17470000000000002</v>
      </c>
      <c r="R39" s="44">
        <f t="shared" si="7"/>
        <v>0</v>
      </c>
      <c r="S39" s="44">
        <f t="shared" si="7"/>
        <v>0.81147000000000002</v>
      </c>
      <c r="T39" s="23">
        <v>66.42</v>
      </c>
      <c r="U39" s="23">
        <v>552.86</v>
      </c>
      <c r="V39" s="23">
        <v>275.72000000000003</v>
      </c>
      <c r="W39" s="23">
        <v>82.5</v>
      </c>
      <c r="X39" s="23">
        <v>1.44</v>
      </c>
    </row>
    <row r="40" spans="1:24" s="67" customFormat="1" ht="11.25" x14ac:dyDescent="0.2">
      <c r="A40" s="176" t="s">
        <v>194</v>
      </c>
      <c r="B40" s="177"/>
      <c r="C40" s="178"/>
      <c r="D40" s="23"/>
      <c r="E40" s="23">
        <v>80</v>
      </c>
      <c r="F40" s="23"/>
      <c r="G40" s="23"/>
      <c r="H40" s="23"/>
      <c r="I40" s="23"/>
      <c r="J40" s="23"/>
      <c r="K40" s="23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67" customFormat="1" ht="11.25" x14ac:dyDescent="0.2">
      <c r="A41" s="182" t="s">
        <v>307</v>
      </c>
      <c r="B41" s="183"/>
      <c r="C41" s="184"/>
      <c r="D41" s="25"/>
      <c r="E41" s="25"/>
      <c r="F41" s="25">
        <v>115.2</v>
      </c>
      <c r="G41" s="25">
        <v>109.8</v>
      </c>
      <c r="H41" s="25"/>
      <c r="I41" s="25"/>
      <c r="J41" s="25"/>
      <c r="K41" s="25"/>
      <c r="L41" s="25"/>
      <c r="M41" s="25"/>
      <c r="N41" s="25"/>
      <c r="O41" s="25"/>
      <c r="P41" s="25">
        <v>1.1519999999999999</v>
      </c>
      <c r="Q41" s="25">
        <v>0.17280000000000001</v>
      </c>
      <c r="S41" s="25">
        <v>0.80640000000000001</v>
      </c>
      <c r="T41" s="25"/>
      <c r="U41" s="25"/>
      <c r="V41" s="25"/>
      <c r="W41" s="25"/>
      <c r="X41" s="25"/>
    </row>
    <row r="42" spans="1:24" s="67" customFormat="1" ht="13.5" customHeight="1" x14ac:dyDescent="0.2">
      <c r="A42" s="170" t="s">
        <v>47</v>
      </c>
      <c r="B42" s="171"/>
      <c r="C42" s="172"/>
      <c r="D42" s="25"/>
      <c r="E42" s="25"/>
      <c r="F42" s="25">
        <v>5</v>
      </c>
      <c r="G42" s="25">
        <v>5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67" customFormat="1" ht="13.5" customHeight="1" x14ac:dyDescent="0.2">
      <c r="A43" s="182" t="s">
        <v>46</v>
      </c>
      <c r="B43" s="183"/>
      <c r="C43" s="184"/>
      <c r="D43" s="25"/>
      <c r="E43" s="25"/>
      <c r="F43" s="25">
        <v>6.4</v>
      </c>
      <c r="G43" s="25">
        <v>6.4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67" customFormat="1" ht="15.75" customHeight="1" x14ac:dyDescent="0.2">
      <c r="A44" s="182" t="s">
        <v>107</v>
      </c>
      <c r="B44" s="183"/>
      <c r="C44" s="184"/>
      <c r="D44" s="25"/>
      <c r="E44" s="25"/>
      <c r="F44" s="25">
        <v>0.2</v>
      </c>
      <c r="G44" s="25">
        <v>0.2</v>
      </c>
      <c r="H44" s="25"/>
      <c r="I44" s="101"/>
      <c r="J44" s="25"/>
      <c r="K44" s="25"/>
      <c r="L44" s="25"/>
      <c r="M44" s="25"/>
      <c r="N44" s="25"/>
      <c r="O44" s="25"/>
      <c r="P44" s="23"/>
      <c r="Q44" s="23"/>
      <c r="R44" s="23"/>
      <c r="S44" s="23"/>
      <c r="T44" s="25"/>
      <c r="U44" s="25"/>
      <c r="V44" s="25"/>
      <c r="W44" s="25"/>
      <c r="X44" s="25"/>
    </row>
    <row r="45" spans="1:24" s="67" customFormat="1" ht="14.25" customHeight="1" x14ac:dyDescent="0.2">
      <c r="A45" s="182" t="s">
        <v>67</v>
      </c>
      <c r="B45" s="183"/>
      <c r="C45" s="184"/>
      <c r="D45" s="25"/>
      <c r="E45" s="25"/>
      <c r="F45" s="25">
        <v>1</v>
      </c>
      <c r="G45" s="25">
        <v>1</v>
      </c>
      <c r="H45" s="25"/>
      <c r="I45" s="101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67" customFormat="1" ht="12.75" customHeight="1" x14ac:dyDescent="0.2">
      <c r="A46" s="170" t="s">
        <v>45</v>
      </c>
      <c r="B46" s="171"/>
      <c r="C46" s="172"/>
      <c r="D46" s="25"/>
      <c r="E46" s="25"/>
      <c r="F46" s="25">
        <v>16</v>
      </c>
      <c r="G46" s="25">
        <v>12.8</v>
      </c>
      <c r="H46" s="25"/>
      <c r="I46" s="101"/>
      <c r="J46" s="25"/>
      <c r="K46" s="25"/>
      <c r="L46" s="25"/>
      <c r="M46" s="25"/>
      <c r="N46" s="25"/>
      <c r="O46" s="25"/>
      <c r="P46" s="25"/>
      <c r="Q46" s="25"/>
      <c r="R46" s="25"/>
      <c r="S46" s="25">
        <v>4.96E-3</v>
      </c>
      <c r="T46" s="25"/>
      <c r="U46" s="25"/>
      <c r="V46" s="25"/>
      <c r="W46" s="25"/>
      <c r="X46" s="25"/>
    </row>
    <row r="47" spans="1:24" s="67" customFormat="1" ht="11.25" x14ac:dyDescent="0.2">
      <c r="A47" s="182" t="s">
        <v>44</v>
      </c>
      <c r="B47" s="183"/>
      <c r="C47" s="184"/>
      <c r="D47" s="23"/>
      <c r="E47" s="23"/>
      <c r="F47" s="25">
        <v>36.799999999999997</v>
      </c>
      <c r="G47" s="25">
        <v>28.8</v>
      </c>
      <c r="H47" s="23"/>
      <c r="I47" s="23"/>
      <c r="J47" s="23"/>
      <c r="K47" s="23"/>
      <c r="L47" s="25"/>
      <c r="M47" s="25"/>
      <c r="N47" s="25"/>
      <c r="O47" s="25"/>
      <c r="P47" s="25"/>
      <c r="Q47" s="25">
        <v>1.9E-3</v>
      </c>
      <c r="R47" s="25"/>
      <c r="S47" s="25">
        <v>1.1E-4</v>
      </c>
      <c r="T47" s="25"/>
      <c r="U47" s="25"/>
      <c r="V47" s="25"/>
      <c r="W47" s="25"/>
      <c r="X47" s="25"/>
    </row>
    <row r="48" spans="1:24" s="67" customFormat="1" ht="11.25" x14ac:dyDescent="0.2">
      <c r="A48" s="182" t="s">
        <v>50</v>
      </c>
      <c r="B48" s="183"/>
      <c r="C48" s="184"/>
      <c r="D48" s="25"/>
      <c r="E48" s="25"/>
      <c r="F48" s="25">
        <v>0.02</v>
      </c>
      <c r="G48" s="106">
        <v>0.02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s="67" customFormat="1" ht="12.75" customHeight="1" x14ac:dyDescent="0.2">
      <c r="A49" s="182" t="s">
        <v>27</v>
      </c>
      <c r="B49" s="183"/>
      <c r="C49" s="184"/>
      <c r="D49" s="25"/>
      <c r="E49" s="25"/>
      <c r="F49" s="25">
        <v>34.200000000000003</v>
      </c>
      <c r="G49" s="25">
        <v>34.200000000000003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s="67" customFormat="1" ht="11.25" x14ac:dyDescent="0.2">
      <c r="A50" s="234" t="s">
        <v>103</v>
      </c>
      <c r="B50" s="235"/>
      <c r="C50" s="236"/>
      <c r="D50" s="23" t="s">
        <v>242</v>
      </c>
      <c r="E50" s="23">
        <v>150</v>
      </c>
      <c r="F50" s="37"/>
      <c r="G50" s="37"/>
      <c r="H50" s="23">
        <v>2.88</v>
      </c>
      <c r="I50" s="23">
        <v>5.65</v>
      </c>
      <c r="J50" s="23">
        <v>19.98</v>
      </c>
      <c r="K50" s="23">
        <v>149.94</v>
      </c>
      <c r="L50" s="23">
        <v>0.16</v>
      </c>
      <c r="M50" s="23">
        <v>20.59</v>
      </c>
      <c r="N50" s="23">
        <v>28.56</v>
      </c>
      <c r="O50" s="23">
        <v>0.1</v>
      </c>
      <c r="P50" s="44">
        <f>SUM(P51:P53)</f>
        <v>7.4999999999999997E-2</v>
      </c>
      <c r="Q50" s="44">
        <f t="shared" ref="Q50:S50" si="8">SUM(Q51:Q53)</f>
        <v>8.8000000000000005E-3</v>
      </c>
      <c r="R50" s="44">
        <f t="shared" si="8"/>
        <v>0</v>
      </c>
      <c r="S50" s="44">
        <f t="shared" si="8"/>
        <v>6.2100000000000002E-2</v>
      </c>
      <c r="T50" s="23">
        <v>19.510000000000002</v>
      </c>
      <c r="U50" s="23">
        <v>712.06</v>
      </c>
      <c r="V50" s="23">
        <v>79.67</v>
      </c>
      <c r="W50" s="23">
        <v>29.02</v>
      </c>
      <c r="X50" s="23">
        <v>1.17</v>
      </c>
    </row>
    <row r="51" spans="1:24" s="67" customFormat="1" ht="15" customHeight="1" x14ac:dyDescent="0.2">
      <c r="A51" s="227" t="s">
        <v>43</v>
      </c>
      <c r="B51" s="228"/>
      <c r="C51" s="229"/>
      <c r="D51" s="25"/>
      <c r="E51" s="25"/>
      <c r="F51" s="19">
        <v>207</v>
      </c>
      <c r="G51" s="19">
        <v>155</v>
      </c>
      <c r="H51" s="19"/>
      <c r="I51" s="19"/>
      <c r="J51" s="19"/>
      <c r="K51" s="57"/>
      <c r="L51" s="19"/>
      <c r="M51" s="19"/>
      <c r="N51" s="19"/>
      <c r="O51" s="19"/>
      <c r="P51" s="130"/>
      <c r="Q51" s="130">
        <v>8.3000000000000001E-3</v>
      </c>
      <c r="R51" s="130"/>
      <c r="S51" s="130">
        <v>6.2100000000000002E-2</v>
      </c>
      <c r="T51" s="19"/>
      <c r="U51" s="19"/>
      <c r="V51" s="19"/>
      <c r="W51" s="19"/>
      <c r="X51" s="19"/>
    </row>
    <row r="52" spans="1:24" s="67" customFormat="1" ht="13.5" customHeight="1" x14ac:dyDescent="0.2">
      <c r="A52" s="227" t="s">
        <v>26</v>
      </c>
      <c r="B52" s="228"/>
      <c r="C52" s="229"/>
      <c r="D52" s="25"/>
      <c r="E52" s="25"/>
      <c r="F52" s="19">
        <v>5</v>
      </c>
      <c r="G52" s="19">
        <v>5</v>
      </c>
      <c r="H52" s="19"/>
      <c r="I52" s="19"/>
      <c r="J52" s="19"/>
      <c r="K52" s="57"/>
      <c r="L52" s="19"/>
      <c r="M52" s="19"/>
      <c r="N52" s="19"/>
      <c r="O52" s="19"/>
      <c r="P52" s="130">
        <v>7.4999999999999997E-2</v>
      </c>
      <c r="Q52" s="130">
        <v>5.0000000000000001E-4</v>
      </c>
      <c r="R52" s="130"/>
      <c r="S52" s="130"/>
      <c r="T52" s="19"/>
      <c r="U52" s="19"/>
      <c r="V52" s="19"/>
      <c r="W52" s="19"/>
      <c r="X52" s="19"/>
    </row>
    <row r="53" spans="1:24" s="67" customFormat="1" ht="11.25" x14ac:dyDescent="0.2">
      <c r="A53" s="170" t="s">
        <v>27</v>
      </c>
      <c r="B53" s="171"/>
      <c r="C53" s="172"/>
      <c r="D53" s="25"/>
      <c r="E53" s="25"/>
      <c r="F53" s="19">
        <v>145</v>
      </c>
      <c r="G53" s="19">
        <v>145</v>
      </c>
      <c r="H53" s="19"/>
      <c r="I53" s="19"/>
      <c r="J53" s="19"/>
      <c r="K53" s="57"/>
      <c r="L53" s="19"/>
      <c r="M53" s="19"/>
      <c r="N53" s="19"/>
      <c r="O53" s="19"/>
      <c r="P53" s="37"/>
      <c r="Q53" s="37"/>
      <c r="R53" s="37"/>
      <c r="S53" s="37"/>
      <c r="T53" s="19"/>
      <c r="U53" s="19"/>
      <c r="V53" s="19"/>
      <c r="W53" s="19"/>
      <c r="X53" s="19"/>
    </row>
    <row r="54" spans="1:24" x14ac:dyDescent="0.25">
      <c r="A54" s="240" t="s">
        <v>58</v>
      </c>
      <c r="B54" s="240"/>
      <c r="C54" s="240"/>
      <c r="D54" s="43" t="s">
        <v>59</v>
      </c>
      <c r="E54" s="37">
        <v>200</v>
      </c>
      <c r="F54" s="37"/>
      <c r="G54" s="37"/>
      <c r="H54" s="23">
        <v>1</v>
      </c>
      <c r="I54" s="23">
        <v>0</v>
      </c>
      <c r="J54" s="23">
        <v>20.2</v>
      </c>
      <c r="K54" s="23">
        <v>84.8</v>
      </c>
      <c r="L54" s="23">
        <v>0.02</v>
      </c>
      <c r="M54" s="23">
        <v>4</v>
      </c>
      <c r="N54" s="23">
        <v>0</v>
      </c>
      <c r="O54" s="23">
        <v>0.02</v>
      </c>
      <c r="P54" s="44">
        <v>0</v>
      </c>
      <c r="Q54" s="44">
        <v>0</v>
      </c>
      <c r="R54" s="44">
        <v>0</v>
      </c>
      <c r="S54" s="44">
        <v>0</v>
      </c>
      <c r="T54" s="23">
        <v>14</v>
      </c>
      <c r="U54" s="23">
        <v>240</v>
      </c>
      <c r="V54" s="23">
        <v>14</v>
      </c>
      <c r="W54" s="23">
        <v>8</v>
      </c>
      <c r="X54" s="23">
        <v>2.8</v>
      </c>
    </row>
    <row r="55" spans="1:24" ht="13.5" customHeight="1" x14ac:dyDescent="0.25">
      <c r="A55" s="241" t="s">
        <v>241</v>
      </c>
      <c r="B55" s="242"/>
      <c r="C55" s="243"/>
      <c r="D55" s="23"/>
      <c r="E55" s="23">
        <v>3</v>
      </c>
      <c r="F55" s="44"/>
      <c r="G55" s="33"/>
      <c r="H55" s="23"/>
      <c r="I55" s="23"/>
      <c r="J55" s="23"/>
      <c r="K55" s="39"/>
      <c r="L55" s="25"/>
      <c r="M55" s="25"/>
      <c r="N55" s="25"/>
      <c r="O55" s="25"/>
      <c r="P55" s="23">
        <v>0</v>
      </c>
      <c r="Q55" s="23">
        <v>1.4E-3</v>
      </c>
      <c r="R55" s="23">
        <v>0</v>
      </c>
      <c r="S55" s="23"/>
      <c r="T55" s="25"/>
      <c r="U55" s="25"/>
      <c r="V55" s="25"/>
      <c r="W55" s="25"/>
      <c r="X55" s="25"/>
    </row>
    <row r="56" spans="1:24" ht="12.75" customHeight="1" x14ac:dyDescent="0.25">
      <c r="A56" s="176" t="s">
        <v>32</v>
      </c>
      <c r="B56" s="177"/>
      <c r="C56" s="178"/>
      <c r="D56" s="25"/>
      <c r="E56" s="23">
        <v>90</v>
      </c>
      <c r="F56" s="23">
        <v>90</v>
      </c>
      <c r="G56" s="23"/>
      <c r="H56" s="23">
        <v>7.11</v>
      </c>
      <c r="I56" s="23">
        <v>0.9</v>
      </c>
      <c r="J56" s="23">
        <v>43.47</v>
      </c>
      <c r="K56" s="23">
        <v>211.5</v>
      </c>
      <c r="L56" s="23">
        <v>0.14000000000000001</v>
      </c>
      <c r="M56" s="23">
        <v>0</v>
      </c>
      <c r="N56" s="23">
        <v>0</v>
      </c>
      <c r="O56" s="23">
        <v>0.05</v>
      </c>
      <c r="P56" s="23">
        <v>0</v>
      </c>
      <c r="Q56" s="23">
        <v>5.0000000000000001E-3</v>
      </c>
      <c r="R56" s="23">
        <v>1.9800000000000002E-2</v>
      </c>
      <c r="S56" s="23">
        <v>2.5999999999999999E-2</v>
      </c>
      <c r="T56" s="23">
        <v>20.7</v>
      </c>
      <c r="U56" s="23">
        <v>119.71</v>
      </c>
      <c r="V56" s="23">
        <v>78.3</v>
      </c>
      <c r="W56" s="23">
        <v>29.7</v>
      </c>
      <c r="X56" s="23">
        <v>1.8</v>
      </c>
    </row>
    <row r="57" spans="1:24" x14ac:dyDescent="0.25">
      <c r="A57" s="176" t="s">
        <v>286</v>
      </c>
      <c r="B57" s="177"/>
      <c r="C57" s="178"/>
      <c r="D57" s="25"/>
      <c r="E57" s="23">
        <v>50</v>
      </c>
      <c r="F57" s="23">
        <v>50</v>
      </c>
      <c r="G57" s="23"/>
      <c r="H57" s="23">
        <v>3.85</v>
      </c>
      <c r="I57" s="23">
        <v>0.7</v>
      </c>
      <c r="J57" s="23">
        <v>18.850000000000001</v>
      </c>
      <c r="K57" s="39">
        <v>100.5</v>
      </c>
      <c r="L57" s="23">
        <v>0.16</v>
      </c>
      <c r="M57" s="23">
        <v>0</v>
      </c>
      <c r="N57" s="23">
        <v>0</v>
      </c>
      <c r="O57" s="23">
        <v>4.4999999999999998E-2</v>
      </c>
      <c r="P57" s="23">
        <v>0</v>
      </c>
      <c r="Q57" s="23">
        <v>2.8E-3</v>
      </c>
      <c r="R57" s="23">
        <v>0</v>
      </c>
      <c r="S57" s="23">
        <v>0</v>
      </c>
      <c r="T57" s="23">
        <v>16.5</v>
      </c>
      <c r="U57" s="23">
        <v>122</v>
      </c>
      <c r="V57" s="23">
        <v>97</v>
      </c>
      <c r="W57" s="23">
        <v>28.5</v>
      </c>
      <c r="X57" s="23">
        <v>2.25</v>
      </c>
    </row>
    <row r="58" spans="1:24" x14ac:dyDescent="0.25">
      <c r="A58" s="176" t="s">
        <v>267</v>
      </c>
      <c r="B58" s="177"/>
      <c r="C58" s="178"/>
      <c r="D58" s="77"/>
      <c r="E58" s="23">
        <f>SUM(E28:E57)</f>
        <v>918</v>
      </c>
      <c r="F58" s="23"/>
      <c r="G58" s="23"/>
      <c r="H58" s="23">
        <f t="shared" ref="H58:O58" si="9">SUM(H28:H57)</f>
        <v>33.5</v>
      </c>
      <c r="I58" s="23">
        <f t="shared" si="9"/>
        <v>20.749999999999996</v>
      </c>
      <c r="J58" s="23">
        <f t="shared" si="9"/>
        <v>121.65</v>
      </c>
      <c r="K58" s="23">
        <f t="shared" si="9"/>
        <v>839.74</v>
      </c>
      <c r="L58" s="23">
        <f t="shared" si="9"/>
        <v>0.66</v>
      </c>
      <c r="M58" s="23">
        <f t="shared" si="9"/>
        <v>44.06</v>
      </c>
      <c r="N58" s="23">
        <f t="shared" si="9"/>
        <v>38.450000000000003</v>
      </c>
      <c r="O58" s="23">
        <f t="shared" si="9"/>
        <v>0.36499999999999999</v>
      </c>
      <c r="P58" s="23">
        <f>SUM(P28+P39+P50+P54+P55+P56+P57)</f>
        <v>1.2306999999999999</v>
      </c>
      <c r="Q58" s="23">
        <f t="shared" ref="Q58:S58" si="10">SUM(Q28+Q39+Q50+Q54+Q55+Q56+Q57)</f>
        <v>0.20020000000000004</v>
      </c>
      <c r="R58" s="23">
        <f t="shared" si="10"/>
        <v>2.0450000000000003E-2</v>
      </c>
      <c r="S58" s="23">
        <f t="shared" si="10"/>
        <v>0.93367000000000011</v>
      </c>
      <c r="T58" s="23">
        <f>SUM(T28:T57)</f>
        <v>176.88</v>
      </c>
      <c r="U58" s="23">
        <f>SUM(U28:U57)</f>
        <v>2291.4</v>
      </c>
      <c r="V58" s="23">
        <f>SUM(V28:V57)</f>
        <v>610.52</v>
      </c>
      <c r="W58" s="23">
        <f>SUM(W28:W57)</f>
        <v>205.79999999999998</v>
      </c>
      <c r="X58" s="23">
        <f>SUM(X28:X57)</f>
        <v>10.540000000000001</v>
      </c>
    </row>
    <row r="59" spans="1:24" x14ac:dyDescent="0.25">
      <c r="A59" s="176"/>
      <c r="B59" s="177"/>
      <c r="C59" s="178"/>
      <c r="D59" s="185" t="s">
        <v>61</v>
      </c>
      <c r="E59" s="216"/>
      <c r="F59" s="216"/>
      <c r="G59" s="217"/>
      <c r="H59" s="23"/>
      <c r="I59" s="23"/>
      <c r="J59" s="23"/>
      <c r="K59" s="23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12" customHeight="1" x14ac:dyDescent="0.25">
      <c r="A60" s="176" t="s">
        <v>109</v>
      </c>
      <c r="B60" s="177"/>
      <c r="C60" s="178"/>
      <c r="D60" s="43" t="s">
        <v>110</v>
      </c>
      <c r="E60" s="23">
        <v>180</v>
      </c>
      <c r="F60" s="23"/>
      <c r="G60" s="23"/>
      <c r="H60" s="23">
        <v>0.6</v>
      </c>
      <c r="I60" s="23">
        <v>0.08</v>
      </c>
      <c r="J60" s="23">
        <v>28.84</v>
      </c>
      <c r="K60" s="39">
        <v>119.64</v>
      </c>
      <c r="L60" s="23">
        <v>0.01</v>
      </c>
      <c r="M60" s="23">
        <v>0.65</v>
      </c>
      <c r="N60" s="23">
        <v>0</v>
      </c>
      <c r="O60" s="23">
        <v>0.02</v>
      </c>
      <c r="P60" s="44">
        <f>SUM(P61:P64)</f>
        <v>0</v>
      </c>
      <c r="Q60" s="44">
        <f t="shared" ref="Q60:S60" si="11">SUM(Q61:Q64)</f>
        <v>0</v>
      </c>
      <c r="R60" s="44">
        <f t="shared" si="11"/>
        <v>0</v>
      </c>
      <c r="S60" s="44">
        <f t="shared" si="11"/>
        <v>0</v>
      </c>
      <c r="T60" s="23">
        <v>29.26</v>
      </c>
      <c r="U60" s="23">
        <v>207.03</v>
      </c>
      <c r="V60" s="23">
        <v>21.12</v>
      </c>
      <c r="W60" s="23">
        <v>15.73</v>
      </c>
      <c r="X60" s="23">
        <v>0.63</v>
      </c>
    </row>
    <row r="61" spans="1:24" x14ac:dyDescent="0.25">
      <c r="A61" s="170" t="s">
        <v>111</v>
      </c>
      <c r="B61" s="171"/>
      <c r="C61" s="172"/>
      <c r="D61" s="61"/>
      <c r="E61" s="28"/>
      <c r="F61" s="28">
        <v>20</v>
      </c>
      <c r="G61" s="28">
        <v>20</v>
      </c>
      <c r="H61" s="23"/>
      <c r="I61" s="23"/>
      <c r="J61" s="23"/>
      <c r="K61" s="23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x14ac:dyDescent="0.25">
      <c r="A62" s="182" t="s">
        <v>67</v>
      </c>
      <c r="B62" s="183"/>
      <c r="C62" s="184"/>
      <c r="D62" s="61"/>
      <c r="E62" s="28"/>
      <c r="F62" s="28">
        <v>10</v>
      </c>
      <c r="G62" s="28">
        <v>10</v>
      </c>
      <c r="H62" s="23"/>
      <c r="I62" s="23"/>
      <c r="J62" s="23"/>
      <c r="K62" s="23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x14ac:dyDescent="0.25">
      <c r="A63" s="170" t="s">
        <v>107</v>
      </c>
      <c r="B63" s="171"/>
      <c r="C63" s="172"/>
      <c r="D63" s="61"/>
      <c r="E63" s="28"/>
      <c r="F63" s="28">
        <v>0.2</v>
      </c>
      <c r="G63" s="28">
        <v>0.2</v>
      </c>
      <c r="H63" s="23"/>
      <c r="I63" s="23"/>
      <c r="J63" s="23"/>
      <c r="K63" s="23"/>
      <c r="L63" s="25"/>
      <c r="M63" s="25"/>
      <c r="N63" s="25"/>
      <c r="O63" s="25"/>
      <c r="P63" s="23"/>
      <c r="Q63" s="23"/>
      <c r="R63" s="23"/>
      <c r="S63" s="23"/>
      <c r="T63" s="25"/>
      <c r="U63" s="25"/>
      <c r="V63" s="25"/>
      <c r="W63" s="25"/>
      <c r="X63" s="25"/>
    </row>
    <row r="64" spans="1:24" x14ac:dyDescent="0.25">
      <c r="A64" s="170" t="s">
        <v>27</v>
      </c>
      <c r="B64" s="171"/>
      <c r="C64" s="172"/>
      <c r="D64" s="61"/>
      <c r="E64" s="28"/>
      <c r="F64" s="28">
        <v>200</v>
      </c>
      <c r="G64" s="28">
        <v>200</v>
      </c>
      <c r="H64" s="23"/>
      <c r="I64" s="23"/>
      <c r="J64" s="23"/>
      <c r="K64" s="23"/>
      <c r="L64" s="25"/>
      <c r="M64" s="25"/>
      <c r="N64" s="25"/>
      <c r="O64" s="25"/>
      <c r="P64" s="23"/>
      <c r="Q64" s="23"/>
      <c r="R64" s="23"/>
      <c r="S64" s="23"/>
      <c r="T64" s="25"/>
      <c r="U64" s="25"/>
      <c r="V64" s="25"/>
      <c r="W64" s="25"/>
      <c r="X64" s="25"/>
    </row>
    <row r="65" spans="1:24" ht="16.5" customHeight="1" x14ac:dyDescent="0.25">
      <c r="A65" s="176" t="s">
        <v>190</v>
      </c>
      <c r="B65" s="177"/>
      <c r="C65" s="178"/>
      <c r="D65" s="43" t="s">
        <v>191</v>
      </c>
      <c r="E65" s="48">
        <v>150</v>
      </c>
      <c r="F65" s="23"/>
      <c r="G65" s="43"/>
      <c r="H65" s="23">
        <v>24.84</v>
      </c>
      <c r="I65" s="23">
        <v>18.79</v>
      </c>
      <c r="J65" s="23">
        <v>47.59</v>
      </c>
      <c r="K65" s="23">
        <v>458.89</v>
      </c>
      <c r="L65" s="23">
        <v>0.1</v>
      </c>
      <c r="M65" s="23">
        <v>0.8</v>
      </c>
      <c r="N65" s="23">
        <v>110.47</v>
      </c>
      <c r="O65" s="23">
        <v>0.51</v>
      </c>
      <c r="P65" s="44">
        <f>SUM(P66:P75)</f>
        <v>0.53049999999999997</v>
      </c>
      <c r="Q65" s="44">
        <f t="shared" ref="Q65:S65" si="12">SUM(Q66:Q75)</f>
        <v>4.4600000000000004E-3</v>
      </c>
      <c r="R65" s="44">
        <f t="shared" si="12"/>
        <v>2.0100000000000001E-3</v>
      </c>
      <c r="S65" s="44">
        <f t="shared" si="12"/>
        <v>1.3899999999999999E-2</v>
      </c>
      <c r="T65" s="23">
        <v>332.42</v>
      </c>
      <c r="U65" s="23">
        <v>332.17</v>
      </c>
      <c r="V65" s="23">
        <v>365.68</v>
      </c>
      <c r="W65" s="23">
        <v>45.14</v>
      </c>
      <c r="X65" s="23">
        <v>1.0900000000000001</v>
      </c>
    </row>
    <row r="66" spans="1:24" x14ac:dyDescent="0.25">
      <c r="A66" s="176" t="s">
        <v>256</v>
      </c>
      <c r="B66" s="177"/>
      <c r="C66" s="178"/>
      <c r="D66" s="43"/>
      <c r="E66" s="48">
        <v>20</v>
      </c>
      <c r="F66" s="23"/>
      <c r="G66" s="4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 x14ac:dyDescent="0.25">
      <c r="A67" s="170" t="s">
        <v>114</v>
      </c>
      <c r="B67" s="171"/>
      <c r="C67" s="172"/>
      <c r="D67" s="61"/>
      <c r="E67" s="60"/>
      <c r="F67" s="28">
        <v>141</v>
      </c>
      <c r="G67" s="61">
        <v>138</v>
      </c>
      <c r="H67" s="23"/>
      <c r="I67" s="23"/>
      <c r="J67" s="23"/>
      <c r="K67" s="23"/>
      <c r="L67" s="25"/>
      <c r="M67" s="25"/>
      <c r="N67" s="25"/>
      <c r="O67" s="25"/>
      <c r="P67" s="25">
        <v>0.14099999999999999</v>
      </c>
      <c r="Q67" s="25"/>
      <c r="R67" s="25"/>
      <c r="S67" s="25"/>
      <c r="T67" s="25"/>
      <c r="U67" s="25"/>
      <c r="V67" s="25"/>
      <c r="W67" s="25"/>
      <c r="X67" s="25"/>
    </row>
    <row r="68" spans="1:24" x14ac:dyDescent="0.25">
      <c r="A68" s="170" t="s">
        <v>115</v>
      </c>
      <c r="B68" s="171"/>
      <c r="C68" s="172"/>
      <c r="D68" s="61"/>
      <c r="E68" s="60"/>
      <c r="F68" s="28">
        <v>9</v>
      </c>
      <c r="G68" s="61">
        <v>9</v>
      </c>
      <c r="H68" s="23"/>
      <c r="I68" s="23"/>
      <c r="J68" s="23"/>
      <c r="K68" s="23"/>
      <c r="L68" s="25"/>
      <c r="M68" s="25"/>
      <c r="N68" s="25"/>
      <c r="O68" s="25"/>
      <c r="P68" s="32"/>
      <c r="Q68" s="32"/>
      <c r="R68" s="153">
        <v>1.3500000000000001E-3</v>
      </c>
      <c r="S68" s="153">
        <v>2.0999999999999999E-3</v>
      </c>
      <c r="T68" s="25"/>
      <c r="U68" s="25"/>
      <c r="V68" s="25"/>
      <c r="W68" s="25"/>
      <c r="X68" s="25"/>
    </row>
    <row r="69" spans="1:24" x14ac:dyDescent="0.25">
      <c r="A69" s="182" t="s">
        <v>67</v>
      </c>
      <c r="B69" s="183"/>
      <c r="C69" s="184"/>
      <c r="D69" s="61"/>
      <c r="E69" s="60"/>
      <c r="F69" s="28">
        <v>10.3</v>
      </c>
      <c r="G69" s="61">
        <v>10.3</v>
      </c>
      <c r="H69" s="23"/>
      <c r="I69" s="23"/>
      <c r="J69" s="23"/>
      <c r="K69" s="23"/>
      <c r="L69" s="25"/>
      <c r="M69" s="25"/>
      <c r="N69" s="25"/>
      <c r="O69" s="25"/>
      <c r="P69" s="23"/>
      <c r="Q69" s="23"/>
      <c r="R69" s="23"/>
      <c r="S69" s="23"/>
      <c r="T69" s="25"/>
      <c r="U69" s="25"/>
      <c r="V69" s="25"/>
      <c r="W69" s="25"/>
      <c r="X69" s="25"/>
    </row>
    <row r="70" spans="1:24" x14ac:dyDescent="0.25">
      <c r="A70" s="170" t="s">
        <v>28</v>
      </c>
      <c r="B70" s="171"/>
      <c r="C70" s="172"/>
      <c r="D70" s="61"/>
      <c r="E70" s="60"/>
      <c r="F70" s="28">
        <v>6</v>
      </c>
      <c r="G70" s="61">
        <v>6</v>
      </c>
      <c r="H70" s="23"/>
      <c r="I70" s="23"/>
      <c r="J70" s="23"/>
      <c r="K70" s="23"/>
      <c r="L70" s="25"/>
      <c r="M70" s="25"/>
      <c r="N70" s="25"/>
      <c r="O70" s="25"/>
      <c r="P70" s="25">
        <v>0.33</v>
      </c>
      <c r="Q70" s="25">
        <v>2.16E-3</v>
      </c>
      <c r="R70" s="25">
        <v>6.6E-4</v>
      </c>
      <c r="S70" s="25">
        <v>3.3E-3</v>
      </c>
      <c r="T70" s="25"/>
      <c r="U70" s="25"/>
      <c r="V70" s="25"/>
      <c r="W70" s="25"/>
      <c r="X70" s="25"/>
    </row>
    <row r="71" spans="1:24" x14ac:dyDescent="0.25">
      <c r="A71" s="170" t="s">
        <v>26</v>
      </c>
      <c r="B71" s="171"/>
      <c r="C71" s="172"/>
      <c r="D71" s="61"/>
      <c r="E71" s="60"/>
      <c r="F71" s="28">
        <v>3</v>
      </c>
      <c r="G71" s="61">
        <v>3</v>
      </c>
      <c r="H71" s="28"/>
      <c r="I71" s="28"/>
      <c r="J71" s="28"/>
      <c r="K71" s="28"/>
      <c r="L71" s="28"/>
      <c r="M71" s="28"/>
      <c r="N71" s="28"/>
      <c r="O71" s="28"/>
      <c r="P71" s="25">
        <v>4.4999999999999998E-2</v>
      </c>
      <c r="Q71" s="25">
        <v>2.9999999999999997E-4</v>
      </c>
      <c r="R71" s="25"/>
      <c r="S71" s="25"/>
      <c r="T71" s="28"/>
      <c r="U71" s="28"/>
      <c r="V71" s="28"/>
      <c r="W71" s="28"/>
      <c r="X71" s="28"/>
    </row>
    <row r="72" spans="1:24" x14ac:dyDescent="0.25">
      <c r="A72" s="182" t="s">
        <v>118</v>
      </c>
      <c r="B72" s="183"/>
      <c r="C72" s="184"/>
      <c r="D72" s="61"/>
      <c r="E72" s="60"/>
      <c r="F72" s="28">
        <v>6</v>
      </c>
      <c r="G72" s="61">
        <v>6</v>
      </c>
      <c r="H72" s="28"/>
      <c r="I72" s="28"/>
      <c r="J72" s="28"/>
      <c r="K72" s="28"/>
      <c r="L72" s="28"/>
      <c r="M72" s="28"/>
      <c r="N72" s="28"/>
      <c r="O72" s="28"/>
      <c r="P72" s="25"/>
      <c r="Q72" s="25"/>
      <c r="R72" s="25"/>
      <c r="S72" s="25">
        <v>1.5E-3</v>
      </c>
      <c r="T72" s="28"/>
      <c r="U72" s="28"/>
      <c r="V72" s="28"/>
      <c r="W72" s="28"/>
      <c r="X72" s="28"/>
    </row>
    <row r="73" spans="1:24" x14ac:dyDescent="0.25">
      <c r="A73" s="170" t="s">
        <v>54</v>
      </c>
      <c r="B73" s="171"/>
      <c r="C73" s="172"/>
      <c r="D73" s="61"/>
      <c r="E73" s="60"/>
      <c r="F73" s="28">
        <v>6</v>
      </c>
      <c r="G73" s="61">
        <v>6</v>
      </c>
      <c r="H73" s="28"/>
      <c r="I73" s="28"/>
      <c r="J73" s="28"/>
      <c r="K73" s="28"/>
      <c r="L73" s="28"/>
      <c r="M73" s="28"/>
      <c r="N73" s="28"/>
      <c r="O73" s="28"/>
      <c r="P73" s="25">
        <v>4.4999999999999997E-3</v>
      </c>
      <c r="Q73" s="25"/>
      <c r="R73" s="25"/>
      <c r="S73" s="25"/>
      <c r="T73" s="28"/>
      <c r="U73" s="28"/>
      <c r="V73" s="28"/>
      <c r="W73" s="28"/>
      <c r="X73" s="28"/>
    </row>
    <row r="74" spans="1:24" x14ac:dyDescent="0.25">
      <c r="A74" s="182" t="s">
        <v>257</v>
      </c>
      <c r="B74" s="183"/>
      <c r="C74" s="184"/>
      <c r="D74" s="61"/>
      <c r="E74" s="60"/>
      <c r="F74" s="28">
        <v>20</v>
      </c>
      <c r="G74" s="61">
        <v>20</v>
      </c>
      <c r="H74" s="28"/>
      <c r="I74" s="28"/>
      <c r="J74" s="28"/>
      <c r="K74" s="28"/>
      <c r="L74" s="28"/>
      <c r="M74" s="28"/>
      <c r="N74" s="28"/>
      <c r="O74" s="28"/>
      <c r="P74" s="25">
        <v>0.01</v>
      </c>
      <c r="Q74" s="25">
        <v>2E-3</v>
      </c>
      <c r="R74" s="25"/>
      <c r="S74" s="25">
        <v>7.0000000000000001E-3</v>
      </c>
      <c r="T74" s="28"/>
      <c r="U74" s="28"/>
      <c r="V74" s="28"/>
      <c r="W74" s="28"/>
      <c r="X74" s="28"/>
    </row>
    <row r="75" spans="1:24" x14ac:dyDescent="0.25">
      <c r="A75" s="170" t="s">
        <v>27</v>
      </c>
      <c r="B75" s="171"/>
      <c r="C75" s="172"/>
      <c r="D75" s="61"/>
      <c r="E75" s="60"/>
      <c r="F75" s="28">
        <v>30</v>
      </c>
      <c r="G75" s="61">
        <v>30</v>
      </c>
      <c r="H75" s="28"/>
      <c r="I75" s="28"/>
      <c r="J75" s="28"/>
      <c r="K75" s="28"/>
      <c r="L75" s="28"/>
      <c r="M75" s="28"/>
      <c r="N75" s="28"/>
      <c r="O75" s="28"/>
      <c r="P75" s="25"/>
      <c r="Q75" s="25"/>
      <c r="R75" s="25"/>
      <c r="S75" s="25"/>
      <c r="T75" s="28"/>
      <c r="U75" s="28"/>
      <c r="V75" s="28"/>
      <c r="W75" s="28"/>
      <c r="X75" s="28"/>
    </row>
    <row r="76" spans="1:24" x14ac:dyDescent="0.25">
      <c r="A76" s="176" t="s">
        <v>268</v>
      </c>
      <c r="B76" s="177"/>
      <c r="C76" s="178"/>
      <c r="D76" s="30"/>
      <c r="E76" s="32">
        <f>SUM(E60:E75)</f>
        <v>350</v>
      </c>
      <c r="F76" s="32"/>
      <c r="G76" s="32"/>
      <c r="H76" s="32">
        <f t="shared" ref="H76:W76" si="13">SUM(H60:H65)</f>
        <v>25.44</v>
      </c>
      <c r="I76" s="32">
        <f t="shared" si="13"/>
        <v>18.869999999999997</v>
      </c>
      <c r="J76" s="32">
        <f t="shared" si="13"/>
        <v>76.430000000000007</v>
      </c>
      <c r="K76" s="32">
        <f t="shared" si="13"/>
        <v>578.53</v>
      </c>
      <c r="L76" s="32">
        <f t="shared" si="13"/>
        <v>0.11</v>
      </c>
      <c r="M76" s="32">
        <f t="shared" si="13"/>
        <v>1.4500000000000002</v>
      </c>
      <c r="N76" s="32">
        <f t="shared" si="13"/>
        <v>110.47</v>
      </c>
      <c r="O76" s="32">
        <f t="shared" si="13"/>
        <v>0.53</v>
      </c>
      <c r="P76" s="32">
        <f>SUM(P60+P65)</f>
        <v>0.53049999999999997</v>
      </c>
      <c r="Q76" s="32">
        <f t="shared" ref="Q76:S76" si="14">SUM(Q60+Q65)</f>
        <v>4.4600000000000004E-3</v>
      </c>
      <c r="R76" s="32">
        <f t="shared" si="14"/>
        <v>2.0100000000000001E-3</v>
      </c>
      <c r="S76" s="32">
        <f t="shared" si="14"/>
        <v>1.3899999999999999E-2</v>
      </c>
      <c r="T76" s="32">
        <f t="shared" si="13"/>
        <v>361.68</v>
      </c>
      <c r="U76" s="32">
        <f t="shared" si="13"/>
        <v>539.20000000000005</v>
      </c>
      <c r="V76" s="32">
        <f t="shared" si="13"/>
        <v>386.8</v>
      </c>
      <c r="W76" s="32">
        <f t="shared" si="13"/>
        <v>60.870000000000005</v>
      </c>
      <c r="X76" s="32">
        <f>SUM(X60:X65)</f>
        <v>1.7200000000000002</v>
      </c>
    </row>
    <row r="77" spans="1:24" x14ac:dyDescent="0.25">
      <c r="A77" s="176"/>
      <c r="B77" s="177"/>
      <c r="C77" s="178"/>
      <c r="D77" s="185" t="s">
        <v>72</v>
      </c>
      <c r="E77" s="186"/>
      <c r="F77" s="186"/>
      <c r="G77" s="187"/>
      <c r="H77" s="23"/>
      <c r="I77" s="23"/>
      <c r="J77" s="23"/>
      <c r="K77" s="23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14.25" customHeight="1" x14ac:dyDescent="0.25">
      <c r="A78" s="176" t="s">
        <v>259</v>
      </c>
      <c r="B78" s="177"/>
      <c r="C78" s="178"/>
      <c r="D78" s="23" t="s">
        <v>121</v>
      </c>
      <c r="E78" s="23">
        <v>90</v>
      </c>
      <c r="F78" s="23"/>
      <c r="G78" s="23"/>
      <c r="H78" s="23">
        <v>8.6</v>
      </c>
      <c r="I78" s="23">
        <v>11.16</v>
      </c>
      <c r="J78" s="23">
        <v>11.03</v>
      </c>
      <c r="K78" s="23">
        <v>179.12</v>
      </c>
      <c r="L78" s="23">
        <v>4.4999999999999998E-2</v>
      </c>
      <c r="M78" s="23">
        <v>1.1879999999999999</v>
      </c>
      <c r="N78" s="23">
        <v>22.44</v>
      </c>
      <c r="O78" s="23">
        <v>0.09</v>
      </c>
      <c r="P78" s="44">
        <f>SUM(P79:P86)</f>
        <v>0.18200000000000002</v>
      </c>
      <c r="Q78" s="44">
        <f t="shared" ref="Q78:S78" si="15">SUM(Q79:Q86)</f>
        <v>1.2500000000000001E-2</v>
      </c>
      <c r="R78" s="44">
        <f t="shared" si="15"/>
        <v>5.2000000000000006E-3</v>
      </c>
      <c r="S78" s="44">
        <f t="shared" si="15"/>
        <v>5.45E-2</v>
      </c>
      <c r="T78" s="23">
        <v>36.26</v>
      </c>
      <c r="U78" s="23">
        <v>159.66999999999999</v>
      </c>
      <c r="V78" s="23">
        <v>111.87</v>
      </c>
      <c r="W78" s="23">
        <v>21.6</v>
      </c>
      <c r="X78" s="23">
        <v>6.02</v>
      </c>
    </row>
    <row r="79" spans="1:24" x14ac:dyDescent="0.25">
      <c r="A79" s="218" t="s">
        <v>122</v>
      </c>
      <c r="B79" s="219"/>
      <c r="C79" s="220"/>
      <c r="D79" s="30"/>
      <c r="E79" s="31"/>
      <c r="F79" s="55">
        <v>66.900000000000006</v>
      </c>
      <c r="G79" s="55">
        <v>48.9</v>
      </c>
      <c r="H79" s="34"/>
      <c r="I79" s="34"/>
      <c r="J79" s="34"/>
      <c r="K79" s="34"/>
      <c r="L79" s="34"/>
      <c r="M79" s="34"/>
      <c r="N79" s="34"/>
      <c r="O79" s="34"/>
      <c r="P79" s="25"/>
      <c r="Q79" s="25">
        <v>7.4000000000000003E-3</v>
      </c>
      <c r="R79" s="25">
        <v>2E-3</v>
      </c>
      <c r="S79" s="25">
        <v>4.2099999999999999E-2</v>
      </c>
      <c r="T79" s="34"/>
      <c r="U79" s="34"/>
      <c r="V79" s="34"/>
      <c r="W79" s="34"/>
      <c r="X79" s="34"/>
    </row>
    <row r="80" spans="1:24" ht="13.5" customHeight="1" x14ac:dyDescent="0.25">
      <c r="A80" s="182" t="s">
        <v>24</v>
      </c>
      <c r="B80" s="183"/>
      <c r="C80" s="184"/>
      <c r="D80" s="25"/>
      <c r="E80" s="25"/>
      <c r="F80" s="25">
        <v>14.1</v>
      </c>
      <c r="G80" s="25">
        <v>14.1</v>
      </c>
      <c r="H80" s="25"/>
      <c r="I80" s="25"/>
      <c r="J80" s="25"/>
      <c r="K80" s="25"/>
      <c r="L80" s="25"/>
      <c r="M80" s="25"/>
      <c r="N80" s="25"/>
      <c r="O80" s="25"/>
      <c r="P80" s="130">
        <v>4.2000000000000003E-2</v>
      </c>
      <c r="Q80" s="130">
        <v>2.2000000000000001E-3</v>
      </c>
      <c r="R80" s="130">
        <v>2.0000000000000001E-4</v>
      </c>
      <c r="S80" s="130">
        <v>7.1000000000000004E-3</v>
      </c>
      <c r="T80" s="25"/>
      <c r="U80" s="25"/>
      <c r="V80" s="25"/>
      <c r="W80" s="25"/>
      <c r="X80" s="25"/>
    </row>
    <row r="81" spans="1:24" ht="13.5" customHeight="1" x14ac:dyDescent="0.25">
      <c r="A81" s="182" t="s">
        <v>51</v>
      </c>
      <c r="B81" s="183"/>
      <c r="C81" s="184"/>
      <c r="D81" s="25"/>
      <c r="E81" s="25"/>
      <c r="F81" s="25">
        <v>10.3</v>
      </c>
      <c r="G81" s="25">
        <v>10.3</v>
      </c>
      <c r="H81" s="25"/>
      <c r="I81" s="25"/>
      <c r="J81" s="25"/>
      <c r="K81" s="25"/>
      <c r="L81" s="25"/>
      <c r="M81" s="25"/>
      <c r="N81" s="25"/>
      <c r="O81" s="25"/>
      <c r="P81" s="37"/>
      <c r="Q81" s="130">
        <v>5.9999999999999995E-4</v>
      </c>
      <c r="R81" s="130">
        <v>2.3E-3</v>
      </c>
      <c r="S81" s="130">
        <v>2.8999999999999998E-3</v>
      </c>
      <c r="T81" s="25"/>
      <c r="U81" s="25"/>
      <c r="V81" s="25"/>
      <c r="W81" s="25"/>
      <c r="X81" s="25"/>
    </row>
    <row r="82" spans="1:24" ht="14.25" customHeight="1" x14ac:dyDescent="0.25">
      <c r="A82" s="182" t="s">
        <v>118</v>
      </c>
      <c r="B82" s="183"/>
      <c r="C82" s="184"/>
      <c r="D82" s="25"/>
      <c r="E82" s="25"/>
      <c r="F82" s="25">
        <v>7.7</v>
      </c>
      <c r="G82" s="25">
        <v>7.7</v>
      </c>
      <c r="H82" s="25"/>
      <c r="I82" s="25"/>
      <c r="J82" s="25"/>
      <c r="K82" s="25"/>
      <c r="L82" s="25"/>
      <c r="M82" s="25"/>
      <c r="N82" s="25"/>
      <c r="O82" s="25"/>
      <c r="P82" s="37"/>
      <c r="Q82" s="130"/>
      <c r="R82" s="130"/>
      <c r="S82" s="130">
        <v>1.9E-3</v>
      </c>
      <c r="T82" s="25"/>
      <c r="U82" s="25"/>
      <c r="V82" s="25"/>
      <c r="W82" s="25"/>
      <c r="X82" s="25"/>
    </row>
    <row r="83" spans="1:24" ht="12.75" customHeight="1" x14ac:dyDescent="0.25">
      <c r="A83" s="176" t="s">
        <v>123</v>
      </c>
      <c r="B83" s="183"/>
      <c r="C83" s="18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37"/>
      <c r="Q83" s="37"/>
      <c r="R83" s="37"/>
      <c r="S83" s="37"/>
      <c r="T83" s="25"/>
      <c r="U83" s="25"/>
      <c r="V83" s="25"/>
      <c r="W83" s="25"/>
      <c r="X83" s="25"/>
    </row>
    <row r="84" spans="1:24" ht="12.75" customHeight="1" x14ac:dyDescent="0.25">
      <c r="A84" s="182" t="s">
        <v>47</v>
      </c>
      <c r="B84" s="183"/>
      <c r="C84" s="184"/>
      <c r="D84" s="25"/>
      <c r="E84" s="25"/>
      <c r="F84" s="25">
        <v>5.0999999999999996</v>
      </c>
      <c r="G84" s="25">
        <v>5.0999999999999996</v>
      </c>
      <c r="H84" s="25"/>
      <c r="I84" s="25"/>
      <c r="J84" s="25"/>
      <c r="K84" s="25"/>
      <c r="L84" s="25"/>
      <c r="M84" s="25"/>
      <c r="N84" s="25"/>
      <c r="O84" s="25"/>
      <c r="P84" s="37"/>
      <c r="Q84" s="37"/>
      <c r="R84" s="37"/>
      <c r="S84" s="37"/>
      <c r="T84" s="25"/>
      <c r="U84" s="25"/>
      <c r="V84" s="25"/>
      <c r="W84" s="25"/>
      <c r="X84" s="25"/>
    </row>
    <row r="85" spans="1:24" ht="12.75" customHeight="1" x14ac:dyDescent="0.25">
      <c r="A85" s="182" t="s">
        <v>28</v>
      </c>
      <c r="B85" s="183"/>
      <c r="C85" s="184"/>
      <c r="D85" s="25"/>
      <c r="E85" s="25"/>
      <c r="F85" s="25">
        <v>6.4</v>
      </c>
      <c r="G85" s="25">
        <v>6.4</v>
      </c>
      <c r="H85" s="25"/>
      <c r="I85" s="25"/>
      <c r="J85" s="25"/>
      <c r="K85" s="25"/>
      <c r="L85" s="25"/>
      <c r="M85" s="25"/>
      <c r="N85" s="25"/>
      <c r="O85" s="25"/>
      <c r="P85" s="28">
        <v>0.14000000000000001</v>
      </c>
      <c r="Q85" s="28">
        <v>2.3E-3</v>
      </c>
      <c r="R85" s="28">
        <v>6.9999999999999999E-4</v>
      </c>
      <c r="S85" s="28">
        <v>5.0000000000000001E-4</v>
      </c>
      <c r="T85" s="25"/>
      <c r="U85" s="25"/>
      <c r="V85" s="25"/>
      <c r="W85" s="25"/>
      <c r="X85" s="25"/>
    </row>
    <row r="86" spans="1:24" x14ac:dyDescent="0.25">
      <c r="A86" s="182" t="s">
        <v>124</v>
      </c>
      <c r="B86" s="183"/>
      <c r="C86" s="184"/>
      <c r="D86" s="25"/>
      <c r="E86" s="25"/>
      <c r="F86" s="25">
        <v>39.9</v>
      </c>
      <c r="G86" s="25">
        <v>33.4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12.75" customHeight="1" x14ac:dyDescent="0.25">
      <c r="A87" s="176" t="s">
        <v>52</v>
      </c>
      <c r="B87" s="177"/>
      <c r="C87" s="178"/>
      <c r="D87" s="23" t="s">
        <v>53</v>
      </c>
      <c r="E87" s="37">
        <v>20</v>
      </c>
      <c r="F87" s="19"/>
      <c r="G87" s="19"/>
      <c r="H87" s="37">
        <v>0.28000000000000003</v>
      </c>
      <c r="I87" s="37">
        <v>1</v>
      </c>
      <c r="J87" s="37">
        <v>1.17</v>
      </c>
      <c r="K87" s="38">
        <v>14.82</v>
      </c>
      <c r="L87" s="37">
        <v>4.0000000000000001E-3</v>
      </c>
      <c r="M87" s="37">
        <v>8.0000000000000002E-3</v>
      </c>
      <c r="N87" s="37">
        <v>6.76</v>
      </c>
      <c r="O87" s="37">
        <v>6.0000000000000001E-3</v>
      </c>
      <c r="P87" s="37">
        <f>SUM(P88:P90)</f>
        <v>3.7000000000000002E-3</v>
      </c>
      <c r="Q87" s="37">
        <f t="shared" ref="Q87:S87" si="16">SUM(Q88:Q90)</f>
        <v>3.0000000000000001E-5</v>
      </c>
      <c r="R87" s="37">
        <f t="shared" si="16"/>
        <v>9.0000000000000006E-5</v>
      </c>
      <c r="S87" s="37">
        <f t="shared" si="16"/>
        <v>1E-4</v>
      </c>
      <c r="T87" s="37">
        <v>5.46</v>
      </c>
      <c r="U87" s="37">
        <v>7.88</v>
      </c>
      <c r="V87" s="37">
        <v>4.55</v>
      </c>
      <c r="W87" s="37">
        <v>1.06</v>
      </c>
      <c r="X87" s="37">
        <v>0.04</v>
      </c>
    </row>
    <row r="88" spans="1:24" x14ac:dyDescent="0.25">
      <c r="A88" s="182" t="s">
        <v>54</v>
      </c>
      <c r="B88" s="183"/>
      <c r="C88" s="184"/>
      <c r="D88" s="23"/>
      <c r="E88" s="37"/>
      <c r="F88" s="19">
        <v>5</v>
      </c>
      <c r="G88" s="19">
        <v>5</v>
      </c>
      <c r="H88" s="37"/>
      <c r="I88" s="37"/>
      <c r="J88" s="37"/>
      <c r="K88" s="159"/>
      <c r="L88" s="37"/>
      <c r="M88" s="37"/>
      <c r="N88" s="37"/>
      <c r="O88" s="37"/>
      <c r="P88" s="130">
        <v>3.7000000000000002E-3</v>
      </c>
      <c r="Q88" s="37"/>
      <c r="R88" s="37"/>
      <c r="S88" s="37"/>
      <c r="T88" s="37"/>
      <c r="U88" s="37"/>
      <c r="V88" s="37"/>
      <c r="W88" s="37"/>
      <c r="X88" s="37"/>
    </row>
    <row r="89" spans="1:24" x14ac:dyDescent="0.25">
      <c r="A89" s="182" t="s">
        <v>55</v>
      </c>
      <c r="B89" s="183"/>
      <c r="C89" s="184"/>
      <c r="D89" s="23"/>
      <c r="E89" s="37"/>
      <c r="F89" s="19">
        <v>1.5</v>
      </c>
      <c r="G89" s="19">
        <v>1.5</v>
      </c>
      <c r="H89" s="37"/>
      <c r="I89" s="37"/>
      <c r="J89" s="37"/>
      <c r="K89" s="159"/>
      <c r="L89" s="37"/>
      <c r="M89" s="37"/>
      <c r="N89" s="37"/>
      <c r="O89" s="37"/>
      <c r="P89" s="37"/>
      <c r="Q89" s="130">
        <v>3.0000000000000001E-5</v>
      </c>
      <c r="R89" s="130">
        <v>9.0000000000000006E-5</v>
      </c>
      <c r="S89" s="67">
        <v>1E-4</v>
      </c>
      <c r="T89" s="37"/>
      <c r="U89" s="37"/>
      <c r="V89" s="37"/>
      <c r="W89" s="37"/>
      <c r="X89" s="37"/>
    </row>
    <row r="90" spans="1:24" ht="16.5" customHeight="1" x14ac:dyDescent="0.25">
      <c r="A90" s="182" t="s">
        <v>27</v>
      </c>
      <c r="B90" s="183"/>
      <c r="C90" s="184"/>
      <c r="D90" s="23"/>
      <c r="E90" s="37"/>
      <c r="F90" s="19">
        <v>15</v>
      </c>
      <c r="G90" s="19">
        <v>15</v>
      </c>
      <c r="H90" s="37"/>
      <c r="I90" s="37"/>
      <c r="J90" s="37"/>
      <c r="K90" s="159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x14ac:dyDescent="0.25">
      <c r="A91" s="176" t="s">
        <v>171</v>
      </c>
      <c r="B91" s="177"/>
      <c r="C91" s="178"/>
      <c r="D91" s="43" t="s">
        <v>172</v>
      </c>
      <c r="E91" s="23">
        <v>200</v>
      </c>
      <c r="F91" s="23"/>
      <c r="G91" s="23"/>
      <c r="H91" s="23">
        <v>3.74</v>
      </c>
      <c r="I91" s="23">
        <v>10.029999999999999</v>
      </c>
      <c r="J91" s="23">
        <v>19.440000000000001</v>
      </c>
      <c r="K91" s="23">
        <v>180.8</v>
      </c>
      <c r="L91" s="23">
        <v>0.06</v>
      </c>
      <c r="M91" s="23">
        <v>2.5099999999999998</v>
      </c>
      <c r="N91" s="23">
        <v>0.09</v>
      </c>
      <c r="O91" s="23">
        <v>11.2</v>
      </c>
      <c r="P91" s="44">
        <f>SUM(P92:P95)</f>
        <v>0</v>
      </c>
      <c r="Q91" s="44">
        <f t="shared" ref="Q91:S91" si="17">SUM(Q92:Q95)</f>
        <v>1.4999999999999999E-2</v>
      </c>
      <c r="R91" s="44">
        <f t="shared" si="17"/>
        <v>0</v>
      </c>
      <c r="S91" s="44">
        <f t="shared" si="17"/>
        <v>1.8599999999999998E-2</v>
      </c>
      <c r="T91" s="23">
        <v>87.55</v>
      </c>
      <c r="U91" s="23">
        <v>516.37</v>
      </c>
      <c r="V91" s="23">
        <v>98.42</v>
      </c>
      <c r="W91" s="23">
        <v>37.340000000000003</v>
      </c>
      <c r="X91" s="23">
        <v>2.66</v>
      </c>
    </row>
    <row r="92" spans="1:24" x14ac:dyDescent="0.25">
      <c r="A92" s="182" t="s">
        <v>173</v>
      </c>
      <c r="B92" s="183"/>
      <c r="C92" s="184"/>
      <c r="D92" s="77"/>
      <c r="E92" s="25"/>
      <c r="F92" s="25">
        <v>268</v>
      </c>
      <c r="G92" s="25">
        <v>210.8</v>
      </c>
      <c r="H92" s="25"/>
      <c r="I92" s="25"/>
      <c r="J92" s="25"/>
      <c r="K92" s="25"/>
      <c r="L92" s="25"/>
      <c r="M92" s="25"/>
      <c r="N92" s="25"/>
      <c r="O92" s="25"/>
      <c r="P92" s="25"/>
      <c r="Q92" s="25">
        <v>1.4999999999999999E-2</v>
      </c>
      <c r="R92" s="25"/>
      <c r="S92" s="25"/>
      <c r="T92" s="25"/>
      <c r="U92" s="25"/>
      <c r="V92" s="25"/>
      <c r="W92" s="25"/>
      <c r="X92" s="25"/>
    </row>
    <row r="93" spans="1:24" x14ac:dyDescent="0.25">
      <c r="A93" s="182" t="s">
        <v>45</v>
      </c>
      <c r="B93" s="183"/>
      <c r="C93" s="184"/>
      <c r="D93" s="77"/>
      <c r="E93" s="25"/>
      <c r="F93" s="25">
        <v>60</v>
      </c>
      <c r="G93" s="25">
        <v>50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>
        <v>1.8599999999999998E-2</v>
      </c>
      <c r="T93" s="25"/>
      <c r="U93" s="25"/>
      <c r="V93" s="25"/>
      <c r="W93" s="25"/>
      <c r="X93" s="25"/>
    </row>
    <row r="94" spans="1:24" x14ac:dyDescent="0.25">
      <c r="A94" s="182" t="s">
        <v>47</v>
      </c>
      <c r="B94" s="183"/>
      <c r="C94" s="184"/>
      <c r="D94" s="77"/>
      <c r="E94" s="25"/>
      <c r="F94" s="25">
        <v>7</v>
      </c>
      <c r="G94" s="25">
        <v>7</v>
      </c>
      <c r="H94" s="25"/>
      <c r="I94" s="101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x14ac:dyDescent="0.25">
      <c r="A95" s="182" t="s">
        <v>27</v>
      </c>
      <c r="B95" s="183"/>
      <c r="C95" s="184"/>
      <c r="D95" s="77"/>
      <c r="E95" s="25"/>
      <c r="F95" s="25">
        <v>147.6</v>
      </c>
      <c r="G95" s="25">
        <v>147.6</v>
      </c>
      <c r="H95" s="25"/>
      <c r="I95" s="101"/>
      <c r="J95" s="25"/>
      <c r="K95" s="25"/>
      <c r="L95" s="25"/>
      <c r="M95" s="25"/>
      <c r="N95" s="25"/>
      <c r="O95" s="25"/>
      <c r="P95" s="37"/>
      <c r="Q95" s="37"/>
      <c r="R95" s="37"/>
      <c r="S95" s="37"/>
      <c r="T95" s="25"/>
      <c r="U95" s="25"/>
      <c r="V95" s="25"/>
      <c r="W95" s="25"/>
      <c r="X95" s="25"/>
    </row>
    <row r="96" spans="1:24" s="1" customFormat="1" ht="12.75" x14ac:dyDescent="0.2">
      <c r="A96" s="176" t="s">
        <v>169</v>
      </c>
      <c r="B96" s="177"/>
      <c r="C96" s="178"/>
      <c r="D96" s="43" t="s">
        <v>174</v>
      </c>
      <c r="E96" s="23">
        <v>50</v>
      </c>
      <c r="F96" s="23"/>
      <c r="G96" s="23"/>
      <c r="H96" s="23">
        <v>1.03</v>
      </c>
      <c r="I96" s="23">
        <v>2.62</v>
      </c>
      <c r="J96" s="23">
        <v>3.55</v>
      </c>
      <c r="K96" s="23">
        <v>41.9</v>
      </c>
      <c r="L96" s="23">
        <v>0.01</v>
      </c>
      <c r="M96" s="23">
        <v>0.16</v>
      </c>
      <c r="N96" s="23">
        <v>14.4</v>
      </c>
      <c r="O96" s="23">
        <v>0.04</v>
      </c>
      <c r="P96" s="37">
        <f>SUM(P97:P101)</f>
        <v>0.11599999999999999</v>
      </c>
      <c r="Q96" s="37">
        <f t="shared" ref="Q96:S96" si="18">SUM(Q97:Q101)</f>
        <v>4.3499999999999997E-3</v>
      </c>
      <c r="R96" s="37">
        <f t="shared" si="18"/>
        <v>5.1000000000000004E-4</v>
      </c>
      <c r="S96" s="37">
        <f t="shared" si="18"/>
        <v>1.3090000000000001E-2</v>
      </c>
      <c r="T96" s="23">
        <v>32.909999999999997</v>
      </c>
      <c r="U96" s="23">
        <v>41</v>
      </c>
      <c r="V96" s="23">
        <v>25.45</v>
      </c>
      <c r="W96" s="23">
        <v>4.7</v>
      </c>
      <c r="X96" s="23">
        <v>0.1</v>
      </c>
    </row>
    <row r="97" spans="1:24" s="6" customFormat="1" ht="14.25" customHeight="1" x14ac:dyDescent="0.2">
      <c r="A97" s="182" t="s">
        <v>24</v>
      </c>
      <c r="B97" s="183"/>
      <c r="C97" s="184"/>
      <c r="D97" s="61"/>
      <c r="E97" s="28"/>
      <c r="F97" s="28">
        <v>25</v>
      </c>
      <c r="G97" s="28">
        <v>25</v>
      </c>
      <c r="H97" s="28"/>
      <c r="I97" s="102"/>
      <c r="J97" s="102"/>
      <c r="K97" s="28"/>
      <c r="L97" s="28"/>
      <c r="M97" s="28"/>
      <c r="N97" s="28"/>
      <c r="O97" s="28"/>
      <c r="P97" s="130">
        <v>7.4999999999999997E-2</v>
      </c>
      <c r="Q97" s="130">
        <v>4.0000000000000001E-3</v>
      </c>
      <c r="R97" s="130">
        <v>3.5E-4</v>
      </c>
      <c r="S97" s="130">
        <v>1.2500000000000001E-2</v>
      </c>
      <c r="T97" s="28"/>
      <c r="U97" s="28"/>
      <c r="V97" s="28"/>
      <c r="W97" s="28"/>
      <c r="X97" s="28"/>
    </row>
    <row r="98" spans="1:24" x14ac:dyDescent="0.25">
      <c r="A98" s="182" t="s">
        <v>26</v>
      </c>
      <c r="B98" s="183"/>
      <c r="C98" s="184"/>
      <c r="D98" s="77"/>
      <c r="E98" s="25"/>
      <c r="F98" s="25">
        <v>2.7</v>
      </c>
      <c r="G98" s="25">
        <v>2.7</v>
      </c>
      <c r="H98" s="25"/>
      <c r="I98" s="101"/>
      <c r="J98" s="25"/>
      <c r="K98" s="25"/>
      <c r="L98" s="25"/>
      <c r="M98" s="25"/>
      <c r="N98" s="25"/>
      <c r="O98" s="25"/>
      <c r="P98" s="130">
        <v>4.1000000000000002E-2</v>
      </c>
      <c r="Q98" s="130">
        <v>2.9999999999999997E-4</v>
      </c>
      <c r="R98" s="130"/>
      <c r="S98" s="130"/>
      <c r="T98" s="25"/>
      <c r="U98" s="25"/>
      <c r="V98" s="25"/>
      <c r="W98" s="25"/>
      <c r="X98" s="25"/>
    </row>
    <row r="99" spans="1:24" x14ac:dyDescent="0.25">
      <c r="A99" s="182" t="s">
        <v>55</v>
      </c>
      <c r="B99" s="183"/>
      <c r="C99" s="184"/>
      <c r="D99" s="77"/>
      <c r="E99" s="25"/>
      <c r="F99" s="25">
        <v>2.7</v>
      </c>
      <c r="G99" s="25">
        <v>2.7</v>
      </c>
      <c r="H99" s="25"/>
      <c r="I99" s="101"/>
      <c r="J99" s="25"/>
      <c r="K99" s="25"/>
      <c r="L99" s="25"/>
      <c r="M99" s="25"/>
      <c r="N99" s="25"/>
      <c r="O99" s="25"/>
      <c r="P99" s="37"/>
      <c r="Q99" s="130">
        <v>5.0000000000000002E-5</v>
      </c>
      <c r="R99" s="130">
        <v>1.6000000000000001E-4</v>
      </c>
      <c r="S99" s="130">
        <v>5.9000000000000003E-4</v>
      </c>
      <c r="T99" s="25"/>
      <c r="U99" s="25"/>
      <c r="V99" s="25"/>
      <c r="W99" s="25"/>
      <c r="X99" s="25"/>
    </row>
    <row r="100" spans="1:24" x14ac:dyDescent="0.25">
      <c r="A100" s="182" t="s">
        <v>67</v>
      </c>
      <c r="B100" s="183"/>
      <c r="C100" s="184"/>
      <c r="D100" s="77"/>
      <c r="E100" s="25"/>
      <c r="F100" s="25">
        <v>0.3</v>
      </c>
      <c r="G100" s="25">
        <v>0.3</v>
      </c>
      <c r="H100" s="25"/>
      <c r="I100" s="101"/>
      <c r="J100" s="25"/>
      <c r="K100" s="25"/>
      <c r="L100" s="25"/>
      <c r="M100" s="25"/>
      <c r="N100" s="25"/>
      <c r="O100" s="25"/>
      <c r="P100" s="23"/>
      <c r="Q100" s="23"/>
      <c r="R100" s="23"/>
      <c r="S100" s="23"/>
      <c r="T100" s="25"/>
      <c r="U100" s="25"/>
      <c r="V100" s="25"/>
      <c r="W100" s="25"/>
      <c r="X100" s="25"/>
    </row>
    <row r="101" spans="1:24" x14ac:dyDescent="0.25">
      <c r="A101" s="182" t="s">
        <v>27</v>
      </c>
      <c r="B101" s="183"/>
      <c r="C101" s="184"/>
      <c r="D101" s="77"/>
      <c r="E101" s="25"/>
      <c r="F101" s="25">
        <v>25</v>
      </c>
      <c r="G101" s="25">
        <v>25</v>
      </c>
      <c r="H101" s="25"/>
      <c r="I101" s="101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ht="16.5" customHeight="1" x14ac:dyDescent="0.25">
      <c r="A102" s="188" t="s">
        <v>130</v>
      </c>
      <c r="B102" s="189"/>
      <c r="C102" s="190"/>
      <c r="D102" s="30" t="s">
        <v>131</v>
      </c>
      <c r="E102" s="31">
        <v>200</v>
      </c>
      <c r="F102" s="62"/>
      <c r="G102" s="63"/>
      <c r="H102" s="35">
        <v>1.52</v>
      </c>
      <c r="I102" s="35">
        <v>1.35</v>
      </c>
      <c r="J102" s="35">
        <v>15.9</v>
      </c>
      <c r="K102" s="52">
        <v>81</v>
      </c>
      <c r="L102" s="37">
        <v>0.04</v>
      </c>
      <c r="M102" s="37">
        <v>1.33</v>
      </c>
      <c r="N102" s="37">
        <v>10</v>
      </c>
      <c r="O102" s="37">
        <v>0.16</v>
      </c>
      <c r="P102" s="37">
        <f>SUM(P103:P106)</f>
        <v>0.15</v>
      </c>
      <c r="Q102" s="37">
        <f t="shared" ref="Q102:S102" si="19">SUM(Q103:Q106)</f>
        <v>8.0000000000000002E-3</v>
      </c>
      <c r="R102" s="37">
        <f t="shared" si="19"/>
        <v>6.9999999999999999E-4</v>
      </c>
      <c r="S102" s="37">
        <f t="shared" si="19"/>
        <v>2.5500000000000002E-2</v>
      </c>
      <c r="T102" s="37">
        <v>126.6</v>
      </c>
      <c r="U102" s="37">
        <v>154.6</v>
      </c>
      <c r="V102" s="37">
        <v>92.8</v>
      </c>
      <c r="W102" s="37">
        <v>15.4</v>
      </c>
      <c r="X102" s="37">
        <v>0.41</v>
      </c>
    </row>
    <row r="103" spans="1:24" ht="13.5" customHeight="1" x14ac:dyDescent="0.25">
      <c r="A103" s="275" t="s">
        <v>24</v>
      </c>
      <c r="B103" s="262"/>
      <c r="C103" s="263"/>
      <c r="D103" s="158"/>
      <c r="E103" s="65"/>
      <c r="F103" s="55">
        <v>50</v>
      </c>
      <c r="G103" s="55">
        <v>50</v>
      </c>
      <c r="H103" s="34"/>
      <c r="I103" s="34"/>
      <c r="J103" s="34"/>
      <c r="K103" s="34"/>
      <c r="L103" s="34"/>
      <c r="M103" s="66"/>
      <c r="N103" s="34"/>
      <c r="O103" s="34"/>
      <c r="P103" s="23">
        <v>0.15</v>
      </c>
      <c r="Q103" s="28">
        <v>8.0000000000000002E-3</v>
      </c>
      <c r="R103" s="28">
        <v>6.9999999999999999E-4</v>
      </c>
      <c r="S103" s="28">
        <v>2.5000000000000001E-2</v>
      </c>
      <c r="T103" s="34"/>
      <c r="U103" s="34"/>
      <c r="V103" s="34"/>
      <c r="W103" s="34"/>
      <c r="X103" s="34"/>
    </row>
    <row r="104" spans="1:24" ht="13.5" customHeight="1" x14ac:dyDescent="0.25">
      <c r="A104" s="218" t="s">
        <v>92</v>
      </c>
      <c r="B104" s="219"/>
      <c r="C104" s="220"/>
      <c r="D104" s="158"/>
      <c r="E104" s="65"/>
      <c r="F104" s="55">
        <v>0.5</v>
      </c>
      <c r="G104" s="55">
        <v>0.5</v>
      </c>
      <c r="H104" s="34"/>
      <c r="I104" s="34"/>
      <c r="J104" s="34"/>
      <c r="K104" s="34"/>
      <c r="L104" s="34"/>
      <c r="M104" s="34"/>
      <c r="N104" s="34"/>
      <c r="O104" s="34"/>
      <c r="P104" s="23"/>
      <c r="Q104" s="23"/>
      <c r="R104" s="23"/>
      <c r="S104" s="25">
        <v>5.0000000000000001E-4</v>
      </c>
      <c r="T104" s="34"/>
      <c r="U104" s="34"/>
      <c r="V104" s="34"/>
      <c r="W104" s="34"/>
      <c r="X104" s="34"/>
    </row>
    <row r="105" spans="1:24" ht="12.75" customHeight="1" x14ac:dyDescent="0.25">
      <c r="A105" s="218" t="s">
        <v>67</v>
      </c>
      <c r="B105" s="219"/>
      <c r="C105" s="220"/>
      <c r="D105" s="158"/>
      <c r="E105" s="65"/>
      <c r="F105" s="55">
        <v>10</v>
      </c>
      <c r="G105" s="55">
        <v>10</v>
      </c>
      <c r="H105" s="34"/>
      <c r="I105" s="34"/>
      <c r="J105" s="34"/>
      <c r="K105" s="34"/>
      <c r="L105" s="34"/>
      <c r="M105" s="34"/>
      <c r="N105" s="34"/>
      <c r="O105" s="34"/>
      <c r="P105" s="25"/>
      <c r="Q105" s="25"/>
      <c r="R105" s="25"/>
      <c r="S105" s="25"/>
      <c r="T105" s="34"/>
      <c r="U105" s="34"/>
      <c r="V105" s="34"/>
      <c r="W105" s="34"/>
      <c r="X105" s="34"/>
    </row>
    <row r="106" spans="1:24" ht="12.75" customHeight="1" x14ac:dyDescent="0.25">
      <c r="A106" s="275" t="s">
        <v>27</v>
      </c>
      <c r="B106" s="262"/>
      <c r="C106" s="263"/>
      <c r="D106" s="158"/>
      <c r="E106" s="65"/>
      <c r="F106" s="55">
        <v>100</v>
      </c>
      <c r="G106" s="55">
        <v>100</v>
      </c>
      <c r="H106" s="34"/>
      <c r="I106" s="34"/>
      <c r="J106" s="34"/>
      <c r="K106" s="34"/>
      <c r="L106" s="34"/>
      <c r="M106" s="34"/>
      <c r="N106" s="34"/>
      <c r="O106" s="34"/>
      <c r="P106" s="23"/>
      <c r="Q106" s="23"/>
      <c r="R106" s="23"/>
      <c r="S106" s="23"/>
      <c r="T106" s="34"/>
      <c r="U106" s="34"/>
      <c r="V106" s="34"/>
      <c r="W106" s="34"/>
      <c r="X106" s="34"/>
    </row>
    <row r="107" spans="1:24" x14ac:dyDescent="0.25">
      <c r="A107" s="234" t="s">
        <v>213</v>
      </c>
      <c r="B107" s="235"/>
      <c r="C107" s="236"/>
      <c r="D107" s="90" t="s">
        <v>144</v>
      </c>
      <c r="E107" s="24">
        <v>10</v>
      </c>
      <c r="F107" s="35"/>
      <c r="G107" s="35"/>
      <c r="H107" s="24">
        <v>0.08</v>
      </c>
      <c r="I107" s="24">
        <v>7.25</v>
      </c>
      <c r="J107" s="24">
        <v>0.13</v>
      </c>
      <c r="K107" s="36">
        <v>66</v>
      </c>
      <c r="L107" s="23">
        <v>0</v>
      </c>
      <c r="M107" s="23">
        <v>0</v>
      </c>
      <c r="N107" s="23">
        <v>40</v>
      </c>
      <c r="O107" s="23">
        <v>0.01</v>
      </c>
      <c r="P107" s="44">
        <v>0.15</v>
      </c>
      <c r="Q107" s="44">
        <v>1E-3</v>
      </c>
      <c r="R107" s="44">
        <v>0</v>
      </c>
      <c r="S107" s="44">
        <v>0</v>
      </c>
      <c r="T107" s="23">
        <v>2.4</v>
      </c>
      <c r="U107" s="23">
        <v>3</v>
      </c>
      <c r="V107" s="23">
        <v>3</v>
      </c>
      <c r="W107" s="23">
        <v>0</v>
      </c>
      <c r="X107" s="23">
        <v>0.02</v>
      </c>
    </row>
    <row r="108" spans="1:24" ht="13.5" customHeight="1" x14ac:dyDescent="0.25">
      <c r="A108" s="176" t="s">
        <v>286</v>
      </c>
      <c r="B108" s="177"/>
      <c r="C108" s="178"/>
      <c r="D108" s="84"/>
      <c r="E108" s="45">
        <v>15</v>
      </c>
      <c r="F108" s="45">
        <v>15</v>
      </c>
      <c r="G108" s="45"/>
      <c r="H108" s="45">
        <v>1.1499999999999999</v>
      </c>
      <c r="I108" s="45">
        <v>0.21</v>
      </c>
      <c r="J108" s="45">
        <v>5.65</v>
      </c>
      <c r="K108" s="87">
        <v>30.15</v>
      </c>
      <c r="L108" s="46">
        <v>0.03</v>
      </c>
      <c r="M108" s="46">
        <v>0</v>
      </c>
      <c r="N108" s="46">
        <v>0</v>
      </c>
      <c r="O108" s="46">
        <v>1.2999999999999999E-2</v>
      </c>
      <c r="P108" s="23">
        <v>0</v>
      </c>
      <c r="Q108" s="24">
        <v>8.0000000000000004E-4</v>
      </c>
      <c r="R108" s="23">
        <v>0</v>
      </c>
      <c r="S108" s="23">
        <v>0</v>
      </c>
      <c r="T108" s="46">
        <v>4.95</v>
      </c>
      <c r="U108" s="46">
        <v>36.6</v>
      </c>
      <c r="V108" s="46">
        <v>29.1</v>
      </c>
      <c r="W108" s="46">
        <v>8.5500000000000007</v>
      </c>
      <c r="X108" s="46">
        <v>0.67</v>
      </c>
    </row>
    <row r="109" spans="1:24" x14ac:dyDescent="0.25">
      <c r="A109" s="176" t="s">
        <v>32</v>
      </c>
      <c r="B109" s="177"/>
      <c r="C109" s="178"/>
      <c r="D109" s="26"/>
      <c r="E109" s="24">
        <v>25</v>
      </c>
      <c r="F109" s="24">
        <v>25</v>
      </c>
      <c r="G109" s="24"/>
      <c r="H109" s="24">
        <v>1.97</v>
      </c>
      <c r="I109" s="24">
        <v>0.25</v>
      </c>
      <c r="J109" s="24">
        <v>12.07</v>
      </c>
      <c r="K109" s="36">
        <v>58.45</v>
      </c>
      <c r="L109" s="23">
        <v>2.5000000000000001E-2</v>
      </c>
      <c r="M109" s="23">
        <v>0</v>
      </c>
      <c r="N109" s="23">
        <v>0</v>
      </c>
      <c r="O109" s="23">
        <v>0</v>
      </c>
      <c r="P109" s="23">
        <v>0</v>
      </c>
      <c r="Q109" s="23">
        <v>1.4E-3</v>
      </c>
      <c r="R109" s="23">
        <v>5.4999999999999997E-3</v>
      </c>
      <c r="S109" s="23">
        <v>7.1999999999999998E-3</v>
      </c>
      <c r="T109" s="23">
        <v>5.75</v>
      </c>
      <c r="U109" s="23">
        <v>0</v>
      </c>
      <c r="V109" s="23">
        <v>21.75</v>
      </c>
      <c r="W109" s="23">
        <v>8.25</v>
      </c>
      <c r="X109" s="23">
        <v>0.27</v>
      </c>
    </row>
    <row r="110" spans="1:24" x14ac:dyDescent="0.25">
      <c r="A110" s="176" t="s">
        <v>269</v>
      </c>
      <c r="B110" s="177"/>
      <c r="C110" s="178"/>
      <c r="D110" s="103"/>
      <c r="E110" s="24">
        <f>SUM(E78:E109)</f>
        <v>610</v>
      </c>
      <c r="F110" s="24"/>
      <c r="G110" s="24"/>
      <c r="H110" s="24">
        <f>SUM(H78:H109)</f>
        <v>18.369999999999997</v>
      </c>
      <c r="I110" s="24">
        <f t="shared" ref="I110:X110" si="20">SUM(I78:I109)</f>
        <v>33.869999999999997</v>
      </c>
      <c r="J110" s="24">
        <f t="shared" si="20"/>
        <v>68.94</v>
      </c>
      <c r="K110" s="24">
        <f t="shared" si="20"/>
        <v>652.24</v>
      </c>
      <c r="L110" s="24">
        <f t="shared" si="20"/>
        <v>0.214</v>
      </c>
      <c r="M110" s="24">
        <f t="shared" si="20"/>
        <v>5.1959999999999997</v>
      </c>
      <c r="N110" s="24">
        <f t="shared" si="20"/>
        <v>93.69</v>
      </c>
      <c r="O110" s="24">
        <f t="shared" si="20"/>
        <v>11.518999999999998</v>
      </c>
      <c r="P110" s="24">
        <f>SUM(P109+P108+P107+P102+P96+P91+P87+P78)</f>
        <v>0.60170000000000001</v>
      </c>
      <c r="Q110" s="24">
        <f t="shared" si="20"/>
        <v>8.2959999999999992E-2</v>
      </c>
      <c r="R110" s="24">
        <f t="shared" si="20"/>
        <v>1.8499999999999996E-2</v>
      </c>
      <c r="S110" s="24">
        <f t="shared" si="20"/>
        <v>0.23078000000000001</v>
      </c>
      <c r="T110" s="24">
        <f t="shared" si="20"/>
        <v>301.87999999999994</v>
      </c>
      <c r="U110" s="24">
        <f t="shared" si="20"/>
        <v>919.12</v>
      </c>
      <c r="V110" s="24">
        <f t="shared" si="20"/>
        <v>386.94</v>
      </c>
      <c r="W110" s="24">
        <f t="shared" si="20"/>
        <v>96.9</v>
      </c>
      <c r="X110" s="24">
        <f t="shared" si="20"/>
        <v>10.189999999999998</v>
      </c>
    </row>
    <row r="111" spans="1:24" ht="12.75" customHeight="1" x14ac:dyDescent="0.25">
      <c r="A111" s="170"/>
      <c r="B111" s="171"/>
      <c r="C111" s="172"/>
      <c r="D111" s="185" t="s">
        <v>72</v>
      </c>
      <c r="E111" s="186"/>
      <c r="F111" s="186"/>
      <c r="G111" s="187"/>
      <c r="H111" s="25"/>
      <c r="I111" s="25"/>
      <c r="J111" s="25"/>
      <c r="K111" s="42"/>
      <c r="L111" s="25"/>
      <c r="M111" s="25"/>
      <c r="N111" s="25"/>
      <c r="O111" s="25"/>
      <c r="P111" s="23"/>
      <c r="Q111" s="23"/>
      <c r="R111" s="23"/>
      <c r="S111" s="23"/>
      <c r="T111" s="25"/>
      <c r="U111" s="25"/>
      <c r="V111" s="25"/>
      <c r="W111" s="25"/>
      <c r="X111" s="25"/>
    </row>
    <row r="112" spans="1:24" ht="16.5" customHeight="1" x14ac:dyDescent="0.25">
      <c r="A112" s="237" t="s">
        <v>62</v>
      </c>
      <c r="B112" s="237"/>
      <c r="C112" s="237"/>
      <c r="D112" s="23" t="s">
        <v>63</v>
      </c>
      <c r="E112" s="23">
        <v>190</v>
      </c>
      <c r="F112" s="23">
        <v>197</v>
      </c>
      <c r="G112" s="23">
        <v>190</v>
      </c>
      <c r="H112" s="24">
        <v>5.52</v>
      </c>
      <c r="I112" s="24">
        <v>4.76</v>
      </c>
      <c r="J112" s="24">
        <v>7.62</v>
      </c>
      <c r="K112" s="36">
        <v>95.24</v>
      </c>
      <c r="L112" s="23">
        <v>7.5999999999999998E-2</v>
      </c>
      <c r="M112" s="23">
        <v>1.33</v>
      </c>
      <c r="N112" s="23">
        <v>38.090000000000003</v>
      </c>
      <c r="O112" s="23">
        <v>0.32</v>
      </c>
      <c r="P112" s="44">
        <v>0.5</v>
      </c>
      <c r="Q112" s="44">
        <v>1.3299999999999999E-2</v>
      </c>
      <c r="R112" s="44">
        <v>0</v>
      </c>
      <c r="S112" s="44">
        <v>0</v>
      </c>
      <c r="T112" s="23">
        <v>228.57</v>
      </c>
      <c r="U112" s="23">
        <v>278.08999999999997</v>
      </c>
      <c r="V112" s="23">
        <v>171.43</v>
      </c>
      <c r="W112" s="23">
        <v>26.67</v>
      </c>
      <c r="X112" s="23">
        <v>0.19</v>
      </c>
    </row>
    <row r="113" spans="1:24" ht="13.5" customHeight="1" x14ac:dyDescent="0.25">
      <c r="A113" s="234" t="s">
        <v>306</v>
      </c>
      <c r="B113" s="235"/>
      <c r="C113" s="236"/>
      <c r="D113" s="23"/>
      <c r="E113" s="23">
        <v>10</v>
      </c>
      <c r="F113" s="23"/>
      <c r="G113" s="23"/>
      <c r="H113" s="23">
        <v>0.75</v>
      </c>
      <c r="I113" s="23">
        <v>1.33</v>
      </c>
      <c r="J113" s="23">
        <v>6.61</v>
      </c>
      <c r="K113" s="23">
        <v>41.5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</row>
    <row r="114" spans="1:24" x14ac:dyDescent="0.25">
      <c r="A114" s="176" t="s">
        <v>271</v>
      </c>
      <c r="B114" s="177"/>
      <c r="C114" s="178"/>
      <c r="D114" s="25"/>
      <c r="E114" s="23">
        <f>SUM(E112:E113)</f>
        <v>200</v>
      </c>
      <c r="F114" s="23"/>
      <c r="G114" s="23"/>
      <c r="H114" s="23">
        <f>SUM(H112:H113)</f>
        <v>6.27</v>
      </c>
      <c r="I114" s="23">
        <f t="shared" ref="I114:X114" si="21">SUM(I112:I113)</f>
        <v>6.09</v>
      </c>
      <c r="J114" s="23">
        <f t="shared" si="21"/>
        <v>14.23</v>
      </c>
      <c r="K114" s="23">
        <f t="shared" si="21"/>
        <v>136.74</v>
      </c>
      <c r="L114" s="23">
        <f t="shared" si="21"/>
        <v>7.5999999999999998E-2</v>
      </c>
      <c r="M114" s="23">
        <f t="shared" si="21"/>
        <v>1.33</v>
      </c>
      <c r="N114" s="23">
        <f t="shared" si="21"/>
        <v>38.090000000000003</v>
      </c>
      <c r="O114" s="23">
        <f t="shared" si="21"/>
        <v>0.32</v>
      </c>
      <c r="P114" s="23">
        <f t="shared" si="21"/>
        <v>0.5</v>
      </c>
      <c r="Q114" s="23">
        <f t="shared" si="21"/>
        <v>1.3299999999999999E-2</v>
      </c>
      <c r="R114" s="23">
        <f t="shared" si="21"/>
        <v>0</v>
      </c>
      <c r="S114" s="23">
        <f t="shared" si="21"/>
        <v>0</v>
      </c>
      <c r="T114" s="23">
        <f t="shared" si="21"/>
        <v>228.57</v>
      </c>
      <c r="U114" s="23">
        <f t="shared" si="21"/>
        <v>278.08999999999997</v>
      </c>
      <c r="V114" s="23">
        <f t="shared" si="21"/>
        <v>171.43</v>
      </c>
      <c r="W114" s="23">
        <f t="shared" si="21"/>
        <v>26.67</v>
      </c>
      <c r="X114" s="23">
        <f t="shared" si="21"/>
        <v>0.19</v>
      </c>
    </row>
    <row r="115" spans="1:24" x14ac:dyDescent="0.25">
      <c r="A115" s="244" t="s">
        <v>84</v>
      </c>
      <c r="B115" s="244"/>
      <c r="C115" s="244"/>
      <c r="D115" s="19"/>
      <c r="E115" s="37">
        <f>SUM(E114+E110+E76+E58+E26+E23)</f>
        <v>2778</v>
      </c>
      <c r="F115" s="37"/>
      <c r="G115" s="37"/>
      <c r="H115" s="37">
        <f t="shared" ref="H115:S115" si="22">SUM(H114+H110+H76+H58+H26+H23)</f>
        <v>104.11</v>
      </c>
      <c r="I115" s="37">
        <f t="shared" si="22"/>
        <v>100.32999999999998</v>
      </c>
      <c r="J115" s="37">
        <f t="shared" si="22"/>
        <v>378.15</v>
      </c>
      <c r="K115" s="37">
        <f t="shared" si="22"/>
        <v>2879.09</v>
      </c>
      <c r="L115" s="37">
        <f t="shared" si="22"/>
        <v>1.3860000000000001</v>
      </c>
      <c r="M115" s="37">
        <f t="shared" si="22"/>
        <v>74.286000000000001</v>
      </c>
      <c r="N115" s="37">
        <f t="shared" si="22"/>
        <v>471.5</v>
      </c>
      <c r="O115" s="37">
        <f t="shared" si="22"/>
        <v>13.397999999999998</v>
      </c>
      <c r="P115" s="37">
        <f t="shared" si="22"/>
        <v>4.5171700000000001</v>
      </c>
      <c r="Q115" s="37">
        <f t="shared" si="22"/>
        <v>0.3528</v>
      </c>
      <c r="R115" s="37">
        <f t="shared" si="22"/>
        <v>5.8759999999999993E-2</v>
      </c>
      <c r="S115" s="37">
        <f t="shared" si="22"/>
        <v>1.3140499999999999</v>
      </c>
      <c r="T115" s="37">
        <f>SUM(T114+T110+T76+T58+T26+T23)</f>
        <v>1405.0299999999997</v>
      </c>
      <c r="U115" s="37">
        <f>SUM(U114+U110+U76+U58+U26+U23)</f>
        <v>5187.92</v>
      </c>
      <c r="V115" s="37">
        <f>SUM(V114+V110+V76+V58+V26+V23)</f>
        <v>1985.1000000000001</v>
      </c>
      <c r="W115" s="37">
        <f>SUM(W114+W110+W76+W58+W26+W23)</f>
        <v>541.79</v>
      </c>
      <c r="X115" s="37">
        <f>SUM(X114+X110+X76+X58+X26+X23)</f>
        <v>27.23</v>
      </c>
    </row>
    <row r="116" spans="1:24" x14ac:dyDescent="0.25">
      <c r="B116" s="2"/>
      <c r="C116" s="2"/>
      <c r="D116" s="2"/>
      <c r="O116" s="2"/>
      <c r="P116" s="104"/>
      <c r="Q116" s="104"/>
      <c r="R116" s="104"/>
      <c r="S116" s="104"/>
      <c r="T116" s="2"/>
    </row>
    <row r="117" spans="1:24" x14ac:dyDescent="0.25">
      <c r="B117" s="2"/>
      <c r="C117" s="2"/>
      <c r="D117" s="2"/>
      <c r="O117" s="2"/>
      <c r="P117" s="104"/>
      <c r="Q117" s="104"/>
      <c r="R117" s="104"/>
      <c r="S117" s="104"/>
      <c r="T117" s="2"/>
    </row>
    <row r="118" spans="1:24" x14ac:dyDescent="0.25">
      <c r="B118" s="2"/>
      <c r="C118" s="2"/>
      <c r="D118" s="2"/>
      <c r="O118" s="2"/>
      <c r="P118" s="78"/>
      <c r="Q118" s="78"/>
      <c r="R118" s="78"/>
      <c r="S118" s="78"/>
      <c r="T118" s="2"/>
    </row>
    <row r="119" spans="1:24" x14ac:dyDescent="0.25">
      <c r="B119" s="2"/>
      <c r="C119" s="2"/>
      <c r="D119" s="2"/>
      <c r="O119" s="2"/>
      <c r="P119" s="78"/>
      <c r="Q119" s="78"/>
      <c r="R119" s="78"/>
      <c r="S119" s="78"/>
      <c r="T119" s="2"/>
    </row>
    <row r="120" spans="1:24" x14ac:dyDescent="0.25">
      <c r="B120" s="2"/>
      <c r="C120" s="2"/>
      <c r="D120" s="2"/>
      <c r="O120" s="2"/>
      <c r="P120" s="78"/>
      <c r="Q120" s="78"/>
      <c r="R120" s="78"/>
      <c r="S120" s="78"/>
      <c r="T120" s="2"/>
    </row>
    <row r="121" spans="1:24" x14ac:dyDescent="0.25">
      <c r="B121" s="2"/>
      <c r="C121" s="2"/>
      <c r="D121" s="2"/>
      <c r="O121" s="2"/>
      <c r="P121" s="105"/>
      <c r="Q121" s="105"/>
      <c r="R121" s="105"/>
      <c r="S121" s="105"/>
      <c r="T121" s="2"/>
    </row>
    <row r="122" spans="1:24" x14ac:dyDescent="0.25">
      <c r="B122" s="2"/>
      <c r="C122" s="2"/>
      <c r="D122" s="2"/>
      <c r="O122" s="2"/>
      <c r="P122" s="78"/>
      <c r="Q122" s="78"/>
      <c r="R122" s="78"/>
      <c r="S122" s="78"/>
      <c r="T122" s="2"/>
    </row>
    <row r="123" spans="1:24" x14ac:dyDescent="0.25">
      <c r="B123" s="2"/>
      <c r="C123" s="2"/>
      <c r="D123" s="2"/>
      <c r="O123" s="2"/>
      <c r="P123" s="78"/>
      <c r="Q123" s="78"/>
      <c r="R123" s="78"/>
      <c r="S123" s="78"/>
      <c r="T123" s="2"/>
    </row>
    <row r="124" spans="1:24" x14ac:dyDescent="0.25">
      <c r="B124" s="2"/>
      <c r="C124" s="2"/>
      <c r="D124" s="2"/>
      <c r="O124" s="2"/>
      <c r="P124" s="78"/>
      <c r="Q124" s="78"/>
      <c r="R124" s="78"/>
      <c r="S124" s="78"/>
      <c r="T124" s="2"/>
    </row>
    <row r="125" spans="1:24" x14ac:dyDescent="0.25">
      <c r="B125" s="2"/>
      <c r="C125" s="2"/>
      <c r="D125" s="2"/>
      <c r="O125" s="2"/>
      <c r="P125" s="78"/>
      <c r="Q125" s="78"/>
      <c r="R125" s="78"/>
      <c r="S125" s="78"/>
      <c r="T125" s="2"/>
    </row>
    <row r="126" spans="1:24" x14ac:dyDescent="0.25">
      <c r="B126" s="2"/>
      <c r="C126" s="2"/>
      <c r="D126" s="2"/>
      <c r="O126" s="2"/>
      <c r="P126" s="2"/>
      <c r="Q126" s="2"/>
      <c r="R126" s="2"/>
      <c r="S126" s="2"/>
      <c r="T126" s="2"/>
    </row>
    <row r="127" spans="1:24" x14ac:dyDescent="0.25">
      <c r="B127" s="2"/>
      <c r="C127" s="2"/>
      <c r="D127" s="2"/>
    </row>
    <row r="128" spans="1:24" x14ac:dyDescent="0.25">
      <c r="B128" s="2"/>
      <c r="C128" s="2"/>
      <c r="D128" s="2"/>
    </row>
    <row r="129" spans="2:4" x14ac:dyDescent="0.25">
      <c r="B129" s="2"/>
      <c r="C129" s="2"/>
      <c r="D129" s="2"/>
    </row>
    <row r="130" spans="2:4" x14ac:dyDescent="0.25">
      <c r="B130" s="2"/>
      <c r="C130" s="2"/>
      <c r="D130" s="2"/>
    </row>
    <row r="131" spans="2:4" x14ac:dyDescent="0.25">
      <c r="B131" s="2"/>
      <c r="C131" s="2"/>
      <c r="D131" s="2"/>
    </row>
    <row r="132" spans="2:4" x14ac:dyDescent="0.25">
      <c r="B132" s="2"/>
      <c r="C132" s="2"/>
      <c r="D132" s="2"/>
    </row>
    <row r="133" spans="2:4" x14ac:dyDescent="0.25">
      <c r="B133" s="2"/>
      <c r="C133" s="2"/>
      <c r="D133" s="2"/>
    </row>
    <row r="134" spans="2:4" x14ac:dyDescent="0.25">
      <c r="B134" s="2"/>
      <c r="C134" s="2"/>
      <c r="D134" s="2"/>
    </row>
    <row r="135" spans="2:4" x14ac:dyDescent="0.25">
      <c r="B135" s="2"/>
      <c r="C135" s="2"/>
      <c r="D135" s="2"/>
    </row>
    <row r="136" spans="2:4" x14ac:dyDescent="0.25">
      <c r="B136" s="2"/>
      <c r="C136" s="2"/>
      <c r="D136" s="2"/>
    </row>
    <row r="137" spans="2:4" x14ac:dyDescent="0.25">
      <c r="B137" s="2"/>
      <c r="C137" s="2"/>
      <c r="D137" s="2"/>
    </row>
    <row r="138" spans="2:4" x14ac:dyDescent="0.25">
      <c r="B138" s="2"/>
      <c r="C138" s="2"/>
      <c r="D138" s="2"/>
    </row>
    <row r="139" spans="2:4" x14ac:dyDescent="0.25">
      <c r="B139" s="2"/>
      <c r="C139" s="2"/>
      <c r="D139" s="2"/>
    </row>
    <row r="140" spans="2:4" x14ac:dyDescent="0.25">
      <c r="B140" s="2"/>
      <c r="C140" s="2"/>
      <c r="D140" s="2"/>
    </row>
    <row r="141" spans="2:4" x14ac:dyDescent="0.25">
      <c r="B141" s="2"/>
      <c r="C141" s="2"/>
      <c r="D141" s="2"/>
    </row>
    <row r="142" spans="2:4" x14ac:dyDescent="0.25">
      <c r="B142" s="2"/>
      <c r="C142" s="2"/>
      <c r="D142" s="2"/>
    </row>
    <row r="143" spans="2:4" x14ac:dyDescent="0.25">
      <c r="B143" s="2"/>
      <c r="C143" s="2"/>
      <c r="D143" s="2"/>
    </row>
    <row r="144" spans="2:4" x14ac:dyDescent="0.25">
      <c r="B144" s="2"/>
      <c r="C144" s="2"/>
      <c r="D144" s="2"/>
    </row>
    <row r="145" spans="2:4" x14ac:dyDescent="0.25">
      <c r="B145" s="2"/>
      <c r="C145" s="2"/>
      <c r="D145" s="2"/>
    </row>
    <row r="146" spans="2:4" x14ac:dyDescent="0.25">
      <c r="B146" s="2"/>
      <c r="C146" s="2"/>
      <c r="D146" s="2"/>
    </row>
    <row r="147" spans="2:4" x14ac:dyDescent="0.25">
      <c r="B147" s="2"/>
      <c r="C147" s="2"/>
      <c r="D147" s="2"/>
    </row>
    <row r="148" spans="2:4" x14ac:dyDescent="0.25">
      <c r="B148" s="2"/>
      <c r="C148" s="2"/>
      <c r="D148" s="2"/>
    </row>
    <row r="149" spans="2:4" x14ac:dyDescent="0.25">
      <c r="B149" s="2"/>
      <c r="C149" s="2"/>
      <c r="D149" s="2"/>
    </row>
    <row r="150" spans="2:4" x14ac:dyDescent="0.25">
      <c r="B150" s="2"/>
      <c r="C150" s="2"/>
      <c r="D150" s="2"/>
    </row>
    <row r="151" spans="2:4" x14ac:dyDescent="0.25">
      <c r="B151" s="2"/>
      <c r="C151" s="2"/>
      <c r="D151" s="2"/>
    </row>
    <row r="152" spans="2:4" x14ac:dyDescent="0.25">
      <c r="B152" s="2"/>
      <c r="C152" s="2"/>
      <c r="D152" s="2"/>
    </row>
    <row r="153" spans="2:4" x14ac:dyDescent="0.25">
      <c r="B153" s="2"/>
      <c r="C153" s="2"/>
      <c r="D153" s="2"/>
    </row>
    <row r="154" spans="2:4" x14ac:dyDescent="0.25">
      <c r="B154" s="2"/>
      <c r="C154" s="2"/>
      <c r="D154" s="2"/>
    </row>
    <row r="155" spans="2:4" x14ac:dyDescent="0.25">
      <c r="B155" s="2"/>
      <c r="C155" s="2"/>
      <c r="D155" s="2"/>
    </row>
    <row r="156" spans="2:4" x14ac:dyDescent="0.25">
      <c r="B156" s="2"/>
      <c r="C156" s="2"/>
      <c r="D156" s="2"/>
    </row>
    <row r="157" spans="2:4" x14ac:dyDescent="0.25">
      <c r="B157" s="2"/>
      <c r="C157" s="2"/>
      <c r="D157" s="2"/>
    </row>
    <row r="158" spans="2:4" x14ac:dyDescent="0.25">
      <c r="B158" s="2"/>
      <c r="C158" s="2"/>
      <c r="D158" s="2"/>
    </row>
    <row r="159" spans="2:4" x14ac:dyDescent="0.25">
      <c r="B159" s="2"/>
      <c r="C159" s="2"/>
      <c r="D159" s="2"/>
    </row>
    <row r="160" spans="2:4" x14ac:dyDescent="0.25">
      <c r="B160" s="2"/>
      <c r="C160" s="2"/>
      <c r="D160" s="2"/>
    </row>
    <row r="161" spans="2:4" x14ac:dyDescent="0.25">
      <c r="B161" s="2"/>
      <c r="C161" s="2"/>
      <c r="D161" s="2"/>
    </row>
    <row r="162" spans="2:4" x14ac:dyDescent="0.25">
      <c r="B162" s="2"/>
      <c r="C162" s="2"/>
      <c r="D162" s="2"/>
    </row>
    <row r="163" spans="2:4" x14ac:dyDescent="0.25">
      <c r="B163" s="2"/>
      <c r="C163" s="2"/>
      <c r="D163" s="2"/>
    </row>
    <row r="164" spans="2:4" x14ac:dyDescent="0.25">
      <c r="B164" s="2"/>
      <c r="C164" s="2"/>
      <c r="D164" s="2"/>
    </row>
    <row r="165" spans="2:4" x14ac:dyDescent="0.25">
      <c r="B165" s="2"/>
      <c r="C165" s="2"/>
      <c r="D165" s="2"/>
    </row>
    <row r="166" spans="2:4" x14ac:dyDescent="0.25">
      <c r="B166" s="2"/>
      <c r="C166" s="2"/>
      <c r="D166" s="2"/>
    </row>
    <row r="167" spans="2:4" x14ac:dyDescent="0.25">
      <c r="B167" s="2"/>
      <c r="C167" s="2"/>
      <c r="D167" s="2"/>
    </row>
    <row r="168" spans="2:4" x14ac:dyDescent="0.25">
      <c r="B168" s="2"/>
      <c r="C168" s="2"/>
      <c r="D168" s="2"/>
    </row>
    <row r="169" spans="2:4" x14ac:dyDescent="0.25">
      <c r="B169" s="2"/>
      <c r="C169" s="2"/>
      <c r="D169" s="2"/>
    </row>
    <row r="170" spans="2:4" x14ac:dyDescent="0.25">
      <c r="B170" s="2"/>
      <c r="C170" s="2"/>
      <c r="D170" s="2"/>
    </row>
    <row r="171" spans="2:4" x14ac:dyDescent="0.25">
      <c r="B171" s="2"/>
      <c r="C171" s="2"/>
      <c r="D171" s="2"/>
    </row>
    <row r="172" spans="2:4" x14ac:dyDescent="0.25">
      <c r="B172" s="2"/>
      <c r="C172" s="2"/>
      <c r="D172" s="2"/>
    </row>
    <row r="173" spans="2:4" x14ac:dyDescent="0.25">
      <c r="B173" s="2"/>
      <c r="C173" s="2"/>
      <c r="D173" s="2"/>
    </row>
    <row r="174" spans="2:4" x14ac:dyDescent="0.25">
      <c r="B174" s="2"/>
      <c r="C174" s="2"/>
      <c r="D174" s="2"/>
    </row>
    <row r="175" spans="2:4" x14ac:dyDescent="0.25">
      <c r="B175" s="2"/>
      <c r="C175" s="2"/>
      <c r="D175" s="2"/>
    </row>
    <row r="176" spans="2:4" x14ac:dyDescent="0.25">
      <c r="B176" s="2"/>
      <c r="C176" s="2"/>
      <c r="D176" s="2"/>
    </row>
    <row r="177" spans="2:4" x14ac:dyDescent="0.25">
      <c r="B177" s="2"/>
      <c r="C177" s="2"/>
      <c r="D177" s="2"/>
    </row>
    <row r="178" spans="2:4" x14ac:dyDescent="0.25">
      <c r="B178" s="2"/>
      <c r="C178" s="2"/>
      <c r="D178" s="2"/>
    </row>
    <row r="179" spans="2:4" x14ac:dyDescent="0.25">
      <c r="B179" s="2"/>
      <c r="C179" s="2"/>
      <c r="D179" s="2"/>
    </row>
    <row r="180" spans="2:4" x14ac:dyDescent="0.25">
      <c r="B180" s="2"/>
      <c r="C180" s="2"/>
      <c r="D180" s="2"/>
    </row>
    <row r="181" spans="2:4" x14ac:dyDescent="0.25">
      <c r="B181" s="2"/>
      <c r="C181" s="2"/>
      <c r="D181" s="2"/>
    </row>
    <row r="182" spans="2:4" x14ac:dyDescent="0.25">
      <c r="B182" s="2"/>
      <c r="C182" s="2"/>
      <c r="D182" s="2"/>
    </row>
    <row r="183" spans="2:4" x14ac:dyDescent="0.25">
      <c r="B183" s="2"/>
      <c r="C183" s="2"/>
      <c r="D183" s="2"/>
    </row>
    <row r="184" spans="2:4" x14ac:dyDescent="0.25">
      <c r="B184" s="2"/>
      <c r="C184" s="2"/>
      <c r="D184" s="2"/>
    </row>
    <row r="185" spans="2:4" x14ac:dyDescent="0.25">
      <c r="B185" s="2"/>
      <c r="C185" s="2"/>
      <c r="D185" s="2"/>
    </row>
    <row r="186" spans="2:4" x14ac:dyDescent="0.25">
      <c r="B186" s="2"/>
      <c r="C186" s="2"/>
      <c r="D186" s="2"/>
    </row>
    <row r="187" spans="2:4" x14ac:dyDescent="0.25">
      <c r="B187" s="2"/>
      <c r="C187" s="2"/>
      <c r="D187" s="2"/>
    </row>
    <row r="188" spans="2:4" x14ac:dyDescent="0.25">
      <c r="B188" s="2"/>
      <c r="C188" s="2"/>
      <c r="D188" s="2"/>
    </row>
    <row r="189" spans="2:4" x14ac:dyDescent="0.25">
      <c r="B189" s="2"/>
      <c r="C189" s="2"/>
      <c r="D189" s="2"/>
    </row>
    <row r="190" spans="2:4" x14ac:dyDescent="0.25">
      <c r="B190" s="2"/>
      <c r="C190" s="2"/>
      <c r="D190" s="2"/>
    </row>
    <row r="191" spans="2:4" x14ac:dyDescent="0.25">
      <c r="B191" s="2"/>
      <c r="C191" s="2"/>
      <c r="D191" s="2"/>
    </row>
    <row r="192" spans="2:4" x14ac:dyDescent="0.25">
      <c r="B192" s="2"/>
      <c r="C192" s="2"/>
      <c r="D192" s="2"/>
    </row>
    <row r="193" spans="2:4" x14ac:dyDescent="0.25">
      <c r="B193" s="2"/>
      <c r="C193" s="2"/>
      <c r="D193" s="2"/>
    </row>
    <row r="194" spans="2:4" x14ac:dyDescent="0.25">
      <c r="B194" s="2"/>
      <c r="C194" s="2"/>
      <c r="D194" s="2"/>
    </row>
    <row r="195" spans="2:4" x14ac:dyDescent="0.25">
      <c r="B195" s="2"/>
      <c r="C195" s="2"/>
      <c r="D195" s="2"/>
    </row>
    <row r="196" spans="2:4" x14ac:dyDescent="0.25">
      <c r="B196" s="2"/>
      <c r="C196" s="2"/>
      <c r="D196" s="2"/>
    </row>
    <row r="197" spans="2:4" x14ac:dyDescent="0.25">
      <c r="B197" s="2"/>
      <c r="C197" s="2"/>
      <c r="D197" s="2"/>
    </row>
    <row r="198" spans="2:4" x14ac:dyDescent="0.25">
      <c r="B198" s="2"/>
      <c r="C198" s="2"/>
      <c r="D198" s="2"/>
    </row>
    <row r="199" spans="2:4" x14ac:dyDescent="0.25">
      <c r="B199" s="2"/>
      <c r="C199" s="2"/>
      <c r="D199" s="2"/>
    </row>
    <row r="200" spans="2:4" x14ac:dyDescent="0.25">
      <c r="B200" s="2"/>
      <c r="C200" s="2"/>
      <c r="D200" s="2"/>
    </row>
    <row r="201" spans="2:4" x14ac:dyDescent="0.25">
      <c r="B201" s="2"/>
      <c r="C201" s="2"/>
      <c r="D201" s="2"/>
    </row>
    <row r="202" spans="2:4" x14ac:dyDescent="0.25">
      <c r="B202" s="2"/>
      <c r="C202" s="2"/>
      <c r="D202" s="2"/>
    </row>
    <row r="203" spans="2:4" x14ac:dyDescent="0.25">
      <c r="B203" s="2"/>
      <c r="C203" s="2"/>
      <c r="D203" s="2"/>
    </row>
    <row r="204" spans="2:4" x14ac:dyDescent="0.25">
      <c r="B204" s="2"/>
      <c r="C204" s="2"/>
      <c r="D204" s="2"/>
    </row>
    <row r="205" spans="2:4" x14ac:dyDescent="0.25">
      <c r="B205" s="2"/>
      <c r="C205" s="2"/>
      <c r="D205" s="2"/>
    </row>
    <row r="206" spans="2:4" x14ac:dyDescent="0.25">
      <c r="B206" s="2"/>
      <c r="C206" s="2"/>
      <c r="D206" s="2"/>
    </row>
    <row r="207" spans="2:4" x14ac:dyDescent="0.25">
      <c r="B207" s="2"/>
      <c r="C207" s="2"/>
      <c r="D207" s="2"/>
    </row>
    <row r="208" spans="2:4" x14ac:dyDescent="0.25">
      <c r="B208" s="2"/>
      <c r="C208" s="2"/>
      <c r="D208" s="2"/>
    </row>
    <row r="209" spans="2:4" x14ac:dyDescent="0.25">
      <c r="B209" s="2"/>
      <c r="C209" s="2"/>
      <c r="D209" s="2"/>
    </row>
    <row r="210" spans="2:4" x14ac:dyDescent="0.25">
      <c r="B210" s="2"/>
      <c r="C210" s="2"/>
      <c r="D210" s="2"/>
    </row>
    <row r="211" spans="2:4" x14ac:dyDescent="0.25">
      <c r="B211" s="2"/>
      <c r="C211" s="2"/>
      <c r="D211" s="2"/>
    </row>
    <row r="212" spans="2:4" x14ac:dyDescent="0.25">
      <c r="B212" s="2"/>
      <c r="C212" s="2"/>
      <c r="D212" s="2"/>
    </row>
    <row r="213" spans="2:4" x14ac:dyDescent="0.25">
      <c r="B213" s="2"/>
      <c r="C213" s="2"/>
      <c r="D213" s="2"/>
    </row>
    <row r="214" spans="2:4" x14ac:dyDescent="0.25">
      <c r="B214" s="2"/>
      <c r="C214" s="2"/>
      <c r="D214" s="2"/>
    </row>
    <row r="215" spans="2:4" x14ac:dyDescent="0.25">
      <c r="B215" s="2"/>
      <c r="C215" s="2"/>
      <c r="D215" s="2"/>
    </row>
    <row r="216" spans="2:4" x14ac:dyDescent="0.25">
      <c r="B216" s="2"/>
      <c r="C216" s="2"/>
      <c r="D216" s="2"/>
    </row>
    <row r="217" spans="2:4" x14ac:dyDescent="0.25">
      <c r="B217" s="2"/>
      <c r="C217" s="2"/>
      <c r="D217" s="2"/>
    </row>
    <row r="218" spans="2:4" x14ac:dyDescent="0.25">
      <c r="B218" s="2"/>
      <c r="C218" s="2"/>
      <c r="D218" s="2"/>
    </row>
    <row r="219" spans="2:4" x14ac:dyDescent="0.25">
      <c r="B219" s="2"/>
      <c r="C219" s="2"/>
      <c r="D219" s="2"/>
    </row>
    <row r="220" spans="2:4" x14ac:dyDescent="0.25">
      <c r="B220" s="2"/>
      <c r="C220" s="2"/>
      <c r="D220" s="2"/>
    </row>
    <row r="221" spans="2:4" x14ac:dyDescent="0.25">
      <c r="B221" s="2"/>
      <c r="C221" s="2"/>
      <c r="D221" s="2"/>
    </row>
    <row r="222" spans="2:4" x14ac:dyDescent="0.25">
      <c r="B222" s="2"/>
      <c r="C222" s="2"/>
      <c r="D222" s="2"/>
    </row>
    <row r="223" spans="2:4" x14ac:dyDescent="0.25">
      <c r="B223" s="2"/>
      <c r="C223" s="2"/>
      <c r="D223" s="2"/>
    </row>
    <row r="224" spans="2:4" x14ac:dyDescent="0.25">
      <c r="B224" s="2"/>
      <c r="C224" s="2"/>
      <c r="D224" s="2"/>
    </row>
    <row r="225" spans="2:4" x14ac:dyDescent="0.25">
      <c r="B225" s="2"/>
      <c r="C225" s="2"/>
      <c r="D225" s="2"/>
    </row>
    <row r="226" spans="2:4" x14ac:dyDescent="0.25">
      <c r="B226" s="2"/>
      <c r="C226" s="2"/>
      <c r="D226" s="2"/>
    </row>
    <row r="227" spans="2:4" x14ac:dyDescent="0.25">
      <c r="B227" s="2"/>
      <c r="C227" s="2"/>
      <c r="D227" s="2"/>
    </row>
    <row r="228" spans="2:4" x14ac:dyDescent="0.25">
      <c r="B228" s="2"/>
      <c r="C228" s="2"/>
      <c r="D228" s="2"/>
    </row>
    <row r="229" spans="2:4" x14ac:dyDescent="0.25">
      <c r="B229" s="2"/>
      <c r="C229" s="2"/>
      <c r="D229" s="2"/>
    </row>
    <row r="230" spans="2:4" x14ac:dyDescent="0.25">
      <c r="B230" s="2"/>
      <c r="C230" s="2"/>
      <c r="D230" s="2"/>
    </row>
    <row r="231" spans="2:4" x14ac:dyDescent="0.25">
      <c r="B231" s="2"/>
      <c r="C231" s="2"/>
      <c r="D231" s="2"/>
    </row>
    <row r="232" spans="2:4" x14ac:dyDescent="0.25">
      <c r="B232" s="2"/>
      <c r="C232" s="2"/>
      <c r="D232" s="2"/>
    </row>
    <row r="233" spans="2:4" x14ac:dyDescent="0.25">
      <c r="B233" s="2"/>
      <c r="C233" s="2"/>
      <c r="D233" s="2"/>
    </row>
    <row r="234" spans="2:4" x14ac:dyDescent="0.25">
      <c r="B234" s="2"/>
      <c r="C234" s="2"/>
      <c r="D234" s="2"/>
    </row>
    <row r="235" spans="2:4" x14ac:dyDescent="0.25">
      <c r="B235" s="2"/>
      <c r="C235" s="2"/>
      <c r="D235" s="2"/>
    </row>
    <row r="236" spans="2:4" x14ac:dyDescent="0.25">
      <c r="B236" s="2"/>
      <c r="C236" s="2"/>
      <c r="D236" s="2"/>
    </row>
    <row r="237" spans="2:4" x14ac:dyDescent="0.25">
      <c r="B237" s="2"/>
      <c r="C237" s="2"/>
      <c r="D237" s="2"/>
    </row>
    <row r="238" spans="2:4" x14ac:dyDescent="0.25">
      <c r="B238" s="2"/>
      <c r="C238" s="2"/>
      <c r="D238" s="2"/>
    </row>
    <row r="239" spans="2:4" x14ac:dyDescent="0.25">
      <c r="B239" s="2"/>
      <c r="C239" s="2"/>
      <c r="D239" s="2"/>
    </row>
    <row r="240" spans="2:4" x14ac:dyDescent="0.25">
      <c r="B240" s="2"/>
      <c r="C240" s="2"/>
      <c r="D240" s="2"/>
    </row>
    <row r="241" spans="2:4" x14ac:dyDescent="0.25">
      <c r="B241" s="2"/>
      <c r="C241" s="2"/>
      <c r="D241" s="2"/>
    </row>
    <row r="242" spans="2:4" x14ac:dyDescent="0.25">
      <c r="B242" s="2"/>
      <c r="C242" s="2"/>
      <c r="D242" s="2"/>
    </row>
    <row r="243" spans="2:4" x14ac:dyDescent="0.25">
      <c r="B243" s="2"/>
      <c r="C243" s="2"/>
      <c r="D243" s="2"/>
    </row>
    <row r="244" spans="2:4" x14ac:dyDescent="0.25">
      <c r="B244" s="2"/>
      <c r="C244" s="2"/>
      <c r="D244" s="2"/>
    </row>
    <row r="245" spans="2:4" x14ac:dyDescent="0.25">
      <c r="B245" s="2"/>
      <c r="C245" s="2"/>
      <c r="D245" s="2"/>
    </row>
    <row r="246" spans="2:4" x14ac:dyDescent="0.25">
      <c r="B246" s="2"/>
      <c r="C246" s="2"/>
      <c r="D246" s="2"/>
    </row>
    <row r="247" spans="2:4" x14ac:dyDescent="0.25">
      <c r="B247" s="2"/>
      <c r="C247" s="2"/>
      <c r="D247" s="2"/>
    </row>
    <row r="248" spans="2:4" x14ac:dyDescent="0.25">
      <c r="B248" s="2"/>
      <c r="C248" s="2"/>
      <c r="D248" s="2"/>
    </row>
    <row r="249" spans="2:4" x14ac:dyDescent="0.25">
      <c r="B249" s="2"/>
      <c r="C249" s="2"/>
      <c r="D249" s="2"/>
    </row>
    <row r="250" spans="2:4" x14ac:dyDescent="0.25">
      <c r="B250" s="2"/>
      <c r="C250" s="2"/>
      <c r="D250" s="2"/>
    </row>
    <row r="251" spans="2:4" x14ac:dyDescent="0.25">
      <c r="B251" s="2"/>
      <c r="C251" s="2"/>
      <c r="D251" s="2"/>
    </row>
    <row r="252" spans="2:4" x14ac:dyDescent="0.25">
      <c r="B252" s="2"/>
      <c r="C252" s="2"/>
      <c r="D252" s="2"/>
    </row>
    <row r="253" spans="2:4" x14ac:dyDescent="0.25">
      <c r="B253" s="2"/>
      <c r="C253" s="2"/>
      <c r="D253" s="2"/>
    </row>
    <row r="254" spans="2:4" x14ac:dyDescent="0.25">
      <c r="B254" s="2"/>
      <c r="C254" s="2"/>
      <c r="D254" s="2"/>
    </row>
    <row r="255" spans="2:4" x14ac:dyDescent="0.25">
      <c r="B255" s="2"/>
      <c r="C255" s="2"/>
      <c r="D255" s="2"/>
    </row>
    <row r="256" spans="2:4" x14ac:dyDescent="0.25">
      <c r="B256" s="2"/>
      <c r="C256" s="2"/>
      <c r="D256" s="2"/>
    </row>
    <row r="257" spans="2:4" x14ac:dyDescent="0.25">
      <c r="B257" s="2"/>
      <c r="C257" s="2"/>
      <c r="D257" s="2"/>
    </row>
    <row r="258" spans="2:4" x14ac:dyDescent="0.25">
      <c r="B258" s="2"/>
      <c r="C258" s="2"/>
      <c r="D258" s="2"/>
    </row>
    <row r="259" spans="2:4" x14ac:dyDescent="0.25">
      <c r="B259" s="2"/>
      <c r="C259" s="2"/>
      <c r="D259" s="2"/>
    </row>
    <row r="260" spans="2:4" x14ac:dyDescent="0.25">
      <c r="B260" s="2"/>
      <c r="C260" s="2"/>
      <c r="D260" s="2"/>
    </row>
    <row r="261" spans="2:4" x14ac:dyDescent="0.25">
      <c r="B261" s="2"/>
      <c r="C261" s="2"/>
      <c r="D261" s="2"/>
    </row>
    <row r="262" spans="2:4" x14ac:dyDescent="0.25">
      <c r="B262" s="2"/>
      <c r="C262" s="2"/>
      <c r="D262" s="2"/>
    </row>
    <row r="263" spans="2:4" x14ac:dyDescent="0.25">
      <c r="B263" s="2"/>
      <c r="C263" s="2"/>
      <c r="D263" s="2"/>
    </row>
    <row r="264" spans="2:4" x14ac:dyDescent="0.25">
      <c r="B264" s="2"/>
      <c r="C264" s="2"/>
      <c r="D264" s="2"/>
    </row>
    <row r="265" spans="2:4" x14ac:dyDescent="0.25">
      <c r="B265" s="2"/>
      <c r="C265" s="2"/>
      <c r="D265" s="2"/>
    </row>
    <row r="266" spans="2:4" x14ac:dyDescent="0.25">
      <c r="B266" s="2"/>
      <c r="C266" s="2"/>
      <c r="D266" s="2"/>
    </row>
    <row r="267" spans="2:4" x14ac:dyDescent="0.25">
      <c r="B267" s="2"/>
      <c r="C267" s="2"/>
      <c r="D267" s="2"/>
    </row>
    <row r="268" spans="2:4" x14ac:dyDescent="0.25">
      <c r="B268" s="2"/>
      <c r="C268" s="2"/>
      <c r="D268" s="2"/>
    </row>
    <row r="269" spans="2:4" x14ac:dyDescent="0.25">
      <c r="B269" s="2"/>
      <c r="C269" s="2"/>
      <c r="D269" s="2"/>
    </row>
    <row r="270" spans="2:4" x14ac:dyDescent="0.25">
      <c r="B270" s="2"/>
      <c r="C270" s="2"/>
      <c r="D270" s="2"/>
    </row>
    <row r="271" spans="2:4" x14ac:dyDescent="0.25">
      <c r="B271" s="2"/>
      <c r="C271" s="2"/>
      <c r="D271" s="2"/>
    </row>
    <row r="272" spans="2:4" x14ac:dyDescent="0.25">
      <c r="B272" s="2"/>
      <c r="C272" s="2"/>
      <c r="D272" s="2"/>
    </row>
    <row r="273" spans="2:4" x14ac:dyDescent="0.25">
      <c r="B273" s="2"/>
      <c r="C273" s="2"/>
      <c r="D273" s="2"/>
    </row>
    <row r="274" spans="2:4" x14ac:dyDescent="0.25">
      <c r="B274" s="2"/>
      <c r="C274" s="2"/>
      <c r="D274" s="2"/>
    </row>
    <row r="275" spans="2:4" x14ac:dyDescent="0.25">
      <c r="B275" s="2"/>
      <c r="C275" s="2"/>
      <c r="D275" s="2"/>
    </row>
    <row r="276" spans="2:4" x14ac:dyDescent="0.25">
      <c r="B276" s="2"/>
      <c r="C276" s="2"/>
      <c r="D276" s="2"/>
    </row>
    <row r="277" spans="2:4" x14ac:dyDescent="0.25">
      <c r="B277" s="2"/>
      <c r="C277" s="2"/>
      <c r="D277" s="2"/>
    </row>
    <row r="278" spans="2:4" x14ac:dyDescent="0.25">
      <c r="B278" s="2"/>
      <c r="C278" s="2"/>
      <c r="D278" s="2"/>
    </row>
    <row r="279" spans="2:4" x14ac:dyDescent="0.25">
      <c r="B279" s="2"/>
      <c r="C279" s="2"/>
      <c r="D279" s="2"/>
    </row>
    <row r="280" spans="2:4" x14ac:dyDescent="0.25">
      <c r="B280" s="2"/>
      <c r="C280" s="2"/>
      <c r="D280" s="2"/>
    </row>
    <row r="281" spans="2:4" x14ac:dyDescent="0.25">
      <c r="B281" s="2"/>
      <c r="C281" s="2"/>
      <c r="D281" s="2"/>
    </row>
    <row r="282" spans="2:4" x14ac:dyDescent="0.25">
      <c r="B282" s="2"/>
      <c r="C282" s="2"/>
      <c r="D282" s="2"/>
    </row>
    <row r="283" spans="2:4" x14ac:dyDescent="0.25">
      <c r="B283" s="2"/>
      <c r="C283" s="2"/>
      <c r="D283" s="2"/>
    </row>
    <row r="284" spans="2:4" x14ac:dyDescent="0.25">
      <c r="B284" s="2"/>
      <c r="C284" s="2"/>
      <c r="D284" s="2"/>
    </row>
    <row r="285" spans="2:4" x14ac:dyDescent="0.25">
      <c r="B285" s="2"/>
      <c r="C285" s="2"/>
      <c r="D285" s="2"/>
    </row>
    <row r="286" spans="2:4" x14ac:dyDescent="0.25">
      <c r="B286" s="2"/>
      <c r="C286" s="2"/>
      <c r="D286" s="2"/>
    </row>
    <row r="287" spans="2:4" x14ac:dyDescent="0.25">
      <c r="B287" s="2"/>
      <c r="C287" s="2"/>
      <c r="D287" s="2"/>
    </row>
    <row r="288" spans="2:4" x14ac:dyDescent="0.25">
      <c r="B288" s="2"/>
      <c r="C288" s="2"/>
      <c r="D288" s="2"/>
    </row>
    <row r="289" spans="2:4" x14ac:dyDescent="0.25">
      <c r="B289" s="2"/>
      <c r="C289" s="2"/>
      <c r="D289" s="2"/>
    </row>
    <row r="290" spans="2:4" x14ac:dyDescent="0.25">
      <c r="B290" s="2"/>
      <c r="C290" s="2"/>
      <c r="D290" s="2"/>
    </row>
    <row r="291" spans="2:4" x14ac:dyDescent="0.25">
      <c r="B291" s="2"/>
      <c r="C291" s="2"/>
      <c r="D291" s="2"/>
    </row>
    <row r="292" spans="2:4" x14ac:dyDescent="0.25">
      <c r="B292" s="2"/>
      <c r="C292" s="2"/>
      <c r="D292" s="2"/>
    </row>
    <row r="293" spans="2:4" x14ac:dyDescent="0.25">
      <c r="B293" s="2"/>
      <c r="C293" s="2"/>
      <c r="D293" s="2"/>
    </row>
    <row r="294" spans="2:4" x14ac:dyDescent="0.25">
      <c r="B294" s="2"/>
      <c r="C294" s="2"/>
      <c r="D294" s="2"/>
    </row>
    <row r="295" spans="2:4" x14ac:dyDescent="0.25">
      <c r="B295" s="2"/>
      <c r="C295" s="2"/>
      <c r="D295" s="2"/>
    </row>
    <row r="296" spans="2:4" x14ac:dyDescent="0.25">
      <c r="B296" s="2"/>
      <c r="C296" s="2"/>
      <c r="D296" s="2"/>
    </row>
    <row r="297" spans="2:4" x14ac:dyDescent="0.25">
      <c r="B297" s="2"/>
      <c r="C297" s="2"/>
      <c r="D297" s="2"/>
    </row>
    <row r="298" spans="2:4" x14ac:dyDescent="0.25">
      <c r="B298" s="2"/>
      <c r="C298" s="2"/>
      <c r="D298" s="2"/>
    </row>
    <row r="299" spans="2:4" x14ac:dyDescent="0.25">
      <c r="B299" s="2"/>
      <c r="C299" s="2"/>
      <c r="D299" s="2"/>
    </row>
    <row r="300" spans="2:4" x14ac:dyDescent="0.25">
      <c r="B300" s="2"/>
      <c r="C300" s="2"/>
      <c r="D300" s="2"/>
    </row>
    <row r="301" spans="2:4" x14ac:dyDescent="0.25">
      <c r="B301" s="2"/>
      <c r="C301" s="2"/>
      <c r="D301" s="2"/>
    </row>
    <row r="302" spans="2:4" x14ac:dyDescent="0.25">
      <c r="B302" s="2"/>
      <c r="C302" s="2"/>
      <c r="D302" s="2"/>
    </row>
    <row r="303" spans="2:4" x14ac:dyDescent="0.25">
      <c r="B303" s="2"/>
      <c r="C303" s="2"/>
      <c r="D303" s="2"/>
    </row>
    <row r="304" spans="2:4" x14ac:dyDescent="0.25">
      <c r="B304" s="2"/>
      <c r="C304" s="2"/>
      <c r="D304" s="2"/>
    </row>
    <row r="305" spans="2:4" x14ac:dyDescent="0.25">
      <c r="B305" s="2"/>
      <c r="C305" s="2"/>
      <c r="D305" s="2"/>
    </row>
    <row r="306" spans="2:4" x14ac:dyDescent="0.25">
      <c r="B306" s="2"/>
      <c r="C306" s="2"/>
      <c r="D306" s="2"/>
    </row>
    <row r="307" spans="2:4" x14ac:dyDescent="0.25">
      <c r="B307" s="2"/>
      <c r="C307" s="2"/>
      <c r="D307" s="2"/>
    </row>
    <row r="308" spans="2:4" x14ac:dyDescent="0.25">
      <c r="B308" s="2"/>
      <c r="C308" s="2"/>
      <c r="D308" s="2"/>
    </row>
    <row r="309" spans="2:4" x14ac:dyDescent="0.25">
      <c r="B309" s="2"/>
      <c r="C309" s="2"/>
      <c r="D309" s="2"/>
    </row>
    <row r="310" spans="2:4" x14ac:dyDescent="0.25">
      <c r="B310" s="2"/>
      <c r="C310" s="2"/>
      <c r="D310" s="2"/>
    </row>
    <row r="311" spans="2:4" x14ac:dyDescent="0.25">
      <c r="B311" s="2"/>
      <c r="C311" s="2"/>
      <c r="D311" s="2"/>
    </row>
    <row r="312" spans="2:4" x14ac:dyDescent="0.25">
      <c r="B312" s="2"/>
      <c r="C312" s="2"/>
      <c r="D312" s="2"/>
    </row>
    <row r="313" spans="2:4" x14ac:dyDescent="0.25">
      <c r="B313" s="2"/>
      <c r="C313" s="2"/>
      <c r="D313" s="2"/>
    </row>
    <row r="314" spans="2:4" x14ac:dyDescent="0.25">
      <c r="B314" s="2"/>
      <c r="C314" s="2"/>
      <c r="D314" s="2"/>
    </row>
    <row r="315" spans="2:4" x14ac:dyDescent="0.25">
      <c r="B315" s="2"/>
      <c r="C315" s="2"/>
      <c r="D315" s="2"/>
    </row>
    <row r="316" spans="2:4" x14ac:dyDescent="0.25">
      <c r="B316" s="2"/>
      <c r="C316" s="2"/>
      <c r="D316" s="2"/>
    </row>
    <row r="317" spans="2:4" x14ac:dyDescent="0.25">
      <c r="B317" s="2"/>
      <c r="C317" s="2"/>
      <c r="D317" s="2"/>
    </row>
    <row r="318" spans="2:4" x14ac:dyDescent="0.25">
      <c r="B318" s="2"/>
      <c r="C318" s="2"/>
      <c r="D318" s="2"/>
    </row>
    <row r="319" spans="2:4" x14ac:dyDescent="0.25">
      <c r="B319" s="2"/>
      <c r="C319" s="2"/>
      <c r="D319" s="2"/>
    </row>
    <row r="320" spans="2:4" x14ac:dyDescent="0.25">
      <c r="B320" s="2"/>
      <c r="C320" s="2"/>
      <c r="D320" s="2"/>
    </row>
    <row r="321" spans="2:4" x14ac:dyDescent="0.25">
      <c r="B321" s="2"/>
      <c r="C321" s="2"/>
      <c r="D321" s="2"/>
    </row>
    <row r="322" spans="2:4" x14ac:dyDescent="0.25">
      <c r="B322" s="2"/>
      <c r="C322" s="2"/>
      <c r="D322" s="2"/>
    </row>
    <row r="323" spans="2:4" x14ac:dyDescent="0.25">
      <c r="B323" s="2"/>
      <c r="C323" s="2"/>
      <c r="D323" s="2"/>
    </row>
    <row r="324" spans="2:4" x14ac:dyDescent="0.25">
      <c r="B324" s="2"/>
      <c r="C324" s="2"/>
      <c r="D324" s="2"/>
    </row>
    <row r="325" spans="2:4" x14ac:dyDescent="0.25">
      <c r="B325" s="2"/>
      <c r="C325" s="2"/>
      <c r="D325" s="2"/>
    </row>
    <row r="326" spans="2:4" x14ac:dyDescent="0.25">
      <c r="B326" s="2"/>
      <c r="C326" s="2"/>
      <c r="D326" s="2"/>
    </row>
    <row r="327" spans="2:4" x14ac:dyDescent="0.25">
      <c r="B327" s="2"/>
      <c r="C327" s="2"/>
      <c r="D327" s="2"/>
    </row>
    <row r="328" spans="2:4" x14ac:dyDescent="0.25">
      <c r="B328" s="2"/>
      <c r="C328" s="2"/>
      <c r="D328" s="2"/>
    </row>
    <row r="329" spans="2:4" x14ac:dyDescent="0.25">
      <c r="B329" s="2"/>
      <c r="C329" s="2"/>
      <c r="D329" s="2"/>
    </row>
    <row r="330" spans="2:4" x14ac:dyDescent="0.25">
      <c r="B330" s="2"/>
      <c r="C330" s="2"/>
      <c r="D330" s="2"/>
    </row>
    <row r="331" spans="2:4" x14ac:dyDescent="0.25">
      <c r="B331" s="2"/>
      <c r="C331" s="2"/>
      <c r="D331" s="2"/>
    </row>
    <row r="332" spans="2:4" x14ac:dyDescent="0.25">
      <c r="B332" s="2"/>
      <c r="C332" s="2"/>
      <c r="D332" s="2"/>
    </row>
    <row r="333" spans="2:4" x14ac:dyDescent="0.25">
      <c r="B333" s="2"/>
      <c r="C333" s="2"/>
      <c r="D333" s="2"/>
    </row>
    <row r="334" spans="2:4" x14ac:dyDescent="0.25">
      <c r="B334" s="2"/>
      <c r="C334" s="2"/>
      <c r="D334" s="2"/>
    </row>
    <row r="335" spans="2:4" x14ac:dyDescent="0.25">
      <c r="B335" s="2"/>
      <c r="C335" s="2"/>
      <c r="D335" s="2"/>
    </row>
    <row r="336" spans="2:4" x14ac:dyDescent="0.25">
      <c r="B336" s="2"/>
      <c r="C336" s="2"/>
      <c r="D336" s="2"/>
    </row>
    <row r="337" spans="2:4" x14ac:dyDescent="0.25">
      <c r="B337" s="2"/>
      <c r="C337" s="2"/>
      <c r="D337" s="2"/>
    </row>
    <row r="338" spans="2:4" x14ac:dyDescent="0.25">
      <c r="B338" s="2"/>
      <c r="C338" s="2"/>
      <c r="D338" s="2"/>
    </row>
    <row r="339" spans="2:4" x14ac:dyDescent="0.25">
      <c r="B339" s="2"/>
      <c r="C339" s="2"/>
      <c r="D339" s="2"/>
    </row>
    <row r="340" spans="2:4" x14ac:dyDescent="0.25">
      <c r="B340" s="2"/>
      <c r="C340" s="2"/>
      <c r="D340" s="2"/>
    </row>
    <row r="341" spans="2:4" x14ac:dyDescent="0.25">
      <c r="B341" s="2"/>
      <c r="C341" s="2"/>
      <c r="D341" s="2"/>
    </row>
    <row r="342" spans="2:4" x14ac:dyDescent="0.25">
      <c r="B342" s="2"/>
      <c r="C342" s="2"/>
      <c r="D342" s="2"/>
    </row>
    <row r="343" spans="2:4" x14ac:dyDescent="0.25">
      <c r="B343" s="2"/>
      <c r="C343" s="2"/>
      <c r="D343" s="2"/>
    </row>
    <row r="344" spans="2:4" x14ac:dyDescent="0.25">
      <c r="B344" s="2"/>
      <c r="C344" s="2"/>
      <c r="D344" s="2"/>
    </row>
    <row r="345" spans="2:4" x14ac:dyDescent="0.25">
      <c r="B345" s="2"/>
      <c r="C345" s="2"/>
      <c r="D345" s="2"/>
    </row>
    <row r="346" spans="2:4" x14ac:dyDescent="0.25">
      <c r="B346" s="2"/>
      <c r="C346" s="2"/>
      <c r="D346" s="2"/>
    </row>
    <row r="347" spans="2:4" x14ac:dyDescent="0.25">
      <c r="B347" s="2"/>
      <c r="C347" s="2"/>
      <c r="D347" s="2"/>
    </row>
    <row r="348" spans="2:4" x14ac:dyDescent="0.25">
      <c r="B348" s="2"/>
      <c r="C348" s="2"/>
      <c r="D348" s="2"/>
    </row>
    <row r="349" spans="2:4" x14ac:dyDescent="0.25">
      <c r="B349" s="2"/>
      <c r="C349" s="2"/>
      <c r="D349" s="2"/>
    </row>
    <row r="350" spans="2:4" x14ac:dyDescent="0.25">
      <c r="B350" s="2"/>
      <c r="C350" s="2"/>
      <c r="D350" s="2"/>
    </row>
    <row r="351" spans="2:4" x14ac:dyDescent="0.25">
      <c r="B351" s="2"/>
      <c r="C351" s="2"/>
      <c r="D351" s="2"/>
    </row>
    <row r="352" spans="2:4" x14ac:dyDescent="0.25">
      <c r="B352" s="2"/>
      <c r="C352" s="2"/>
      <c r="D352" s="2"/>
    </row>
    <row r="353" spans="2:4" x14ac:dyDescent="0.25">
      <c r="B353" s="2"/>
      <c r="C353" s="2"/>
      <c r="D353" s="2"/>
    </row>
    <row r="354" spans="2:4" x14ac:dyDescent="0.25">
      <c r="B354" s="2"/>
      <c r="C354" s="2"/>
      <c r="D354" s="2"/>
    </row>
    <row r="355" spans="2:4" x14ac:dyDescent="0.25">
      <c r="B355" s="2"/>
      <c r="C355" s="2"/>
      <c r="D355" s="2"/>
    </row>
    <row r="356" spans="2:4" x14ac:dyDescent="0.25">
      <c r="B356" s="2"/>
      <c r="C356" s="2"/>
      <c r="D356" s="2"/>
    </row>
    <row r="357" spans="2:4" x14ac:dyDescent="0.25">
      <c r="B357" s="2"/>
      <c r="C357" s="2"/>
      <c r="D357" s="2"/>
    </row>
    <row r="358" spans="2:4" x14ac:dyDescent="0.25">
      <c r="B358" s="2"/>
      <c r="C358" s="2"/>
      <c r="D358" s="2"/>
    </row>
    <row r="359" spans="2:4" x14ac:dyDescent="0.25">
      <c r="B359" s="2"/>
      <c r="C359" s="2"/>
      <c r="D359" s="2"/>
    </row>
    <row r="360" spans="2:4" x14ac:dyDescent="0.25">
      <c r="B360" s="2"/>
      <c r="C360" s="2"/>
      <c r="D360" s="2"/>
    </row>
    <row r="361" spans="2:4" x14ac:dyDescent="0.25">
      <c r="B361" s="2"/>
      <c r="C361" s="2"/>
      <c r="D361" s="2"/>
    </row>
    <row r="362" spans="2:4" x14ac:dyDescent="0.25">
      <c r="B362" s="2"/>
      <c r="C362" s="2"/>
      <c r="D362" s="2"/>
    </row>
    <row r="363" spans="2:4" x14ac:dyDescent="0.25">
      <c r="B363" s="2"/>
      <c r="C363" s="2"/>
      <c r="D363" s="2"/>
    </row>
    <row r="364" spans="2:4" x14ac:dyDescent="0.25">
      <c r="B364" s="2"/>
      <c r="C364" s="2"/>
      <c r="D364" s="2"/>
    </row>
    <row r="365" spans="2:4" x14ac:dyDescent="0.25">
      <c r="B365" s="2"/>
      <c r="C365" s="2"/>
      <c r="D365" s="2"/>
    </row>
    <row r="366" spans="2:4" x14ac:dyDescent="0.25">
      <c r="B366" s="2"/>
      <c r="C366" s="2"/>
      <c r="D366" s="2"/>
    </row>
    <row r="367" spans="2:4" x14ac:dyDescent="0.25">
      <c r="B367" s="2"/>
      <c r="C367" s="2"/>
      <c r="D367" s="2"/>
    </row>
    <row r="368" spans="2:4" x14ac:dyDescent="0.25">
      <c r="B368" s="2"/>
      <c r="C368" s="2"/>
      <c r="D368" s="2"/>
    </row>
    <row r="369" spans="2:4" x14ac:dyDescent="0.25">
      <c r="B369" s="2"/>
      <c r="C369" s="2"/>
      <c r="D369" s="2"/>
    </row>
    <row r="370" spans="2:4" x14ac:dyDescent="0.25">
      <c r="B370" s="2"/>
      <c r="C370" s="2"/>
      <c r="D370" s="2"/>
    </row>
    <row r="371" spans="2:4" x14ac:dyDescent="0.25">
      <c r="B371" s="2"/>
      <c r="C371" s="2"/>
      <c r="D371" s="2"/>
    </row>
    <row r="372" spans="2:4" x14ac:dyDescent="0.25">
      <c r="B372" s="2"/>
      <c r="C372" s="2"/>
      <c r="D372" s="2"/>
    </row>
    <row r="373" spans="2:4" x14ac:dyDescent="0.25">
      <c r="B373" s="2"/>
      <c r="C373" s="2"/>
      <c r="D373" s="2"/>
    </row>
    <row r="374" spans="2:4" x14ac:dyDescent="0.25">
      <c r="B374" s="2"/>
      <c r="C374" s="2"/>
      <c r="D374" s="2"/>
    </row>
    <row r="375" spans="2:4" x14ac:dyDescent="0.25">
      <c r="B375" s="2"/>
      <c r="C375" s="2"/>
      <c r="D375" s="2"/>
    </row>
    <row r="376" spans="2:4" x14ac:dyDescent="0.25">
      <c r="B376" s="2"/>
      <c r="C376" s="2"/>
      <c r="D376" s="2"/>
    </row>
    <row r="377" spans="2:4" x14ac:dyDescent="0.25">
      <c r="B377" s="2"/>
      <c r="C377" s="2"/>
      <c r="D377" s="2"/>
    </row>
    <row r="378" spans="2:4" x14ac:dyDescent="0.25">
      <c r="B378" s="2"/>
      <c r="C378" s="2"/>
      <c r="D378" s="2"/>
    </row>
    <row r="379" spans="2:4" x14ac:dyDescent="0.25">
      <c r="B379" s="2"/>
      <c r="C379" s="2"/>
      <c r="D379" s="2"/>
    </row>
    <row r="380" spans="2:4" x14ac:dyDescent="0.25">
      <c r="B380" s="2"/>
      <c r="C380" s="2"/>
      <c r="D380" s="2"/>
    </row>
    <row r="381" spans="2:4" x14ac:dyDescent="0.25">
      <c r="B381" s="2"/>
      <c r="C381" s="2"/>
      <c r="D381" s="2"/>
    </row>
    <row r="382" spans="2:4" x14ac:dyDescent="0.25">
      <c r="B382" s="2"/>
      <c r="C382" s="2"/>
      <c r="D382" s="2"/>
    </row>
    <row r="383" spans="2:4" x14ac:dyDescent="0.25">
      <c r="B383" s="2"/>
      <c r="C383" s="2"/>
      <c r="D383" s="2"/>
    </row>
    <row r="384" spans="2:4" x14ac:dyDescent="0.25">
      <c r="B384" s="2"/>
      <c r="C384" s="2"/>
      <c r="D384" s="2"/>
    </row>
    <row r="385" spans="2:4" x14ac:dyDescent="0.25">
      <c r="B385" s="2"/>
      <c r="C385" s="2"/>
      <c r="D385" s="2"/>
    </row>
    <row r="386" spans="2:4" x14ac:dyDescent="0.25">
      <c r="B386" s="2"/>
      <c r="C386" s="2"/>
      <c r="D386" s="2"/>
    </row>
    <row r="387" spans="2:4" x14ac:dyDescent="0.25">
      <c r="B387" s="2"/>
      <c r="C387" s="2"/>
      <c r="D387" s="2"/>
    </row>
    <row r="388" spans="2:4" x14ac:dyDescent="0.25">
      <c r="B388" s="2"/>
      <c r="C388" s="2"/>
      <c r="D388" s="2"/>
    </row>
    <row r="389" spans="2:4" x14ac:dyDescent="0.25">
      <c r="B389" s="2"/>
      <c r="C389" s="2"/>
      <c r="D389" s="2"/>
    </row>
    <row r="390" spans="2:4" x14ac:dyDescent="0.25">
      <c r="B390" s="2"/>
      <c r="C390" s="2"/>
      <c r="D390" s="2"/>
    </row>
    <row r="391" spans="2:4" x14ac:dyDescent="0.25">
      <c r="B391" s="2"/>
      <c r="C391" s="2"/>
      <c r="D391" s="2"/>
    </row>
    <row r="392" spans="2:4" x14ac:dyDescent="0.25">
      <c r="B392" s="2"/>
      <c r="C392" s="2"/>
      <c r="D392" s="2"/>
    </row>
    <row r="393" spans="2:4" x14ac:dyDescent="0.25">
      <c r="B393" s="2"/>
      <c r="C393" s="2"/>
      <c r="D393" s="2"/>
    </row>
    <row r="394" spans="2:4" x14ac:dyDescent="0.25">
      <c r="B394" s="2"/>
      <c r="C394" s="2"/>
      <c r="D394" s="2"/>
    </row>
    <row r="395" spans="2:4" x14ac:dyDescent="0.25">
      <c r="B395" s="2"/>
      <c r="C395" s="2"/>
      <c r="D395" s="2"/>
    </row>
    <row r="396" spans="2:4" x14ac:dyDescent="0.25">
      <c r="B396" s="2"/>
      <c r="C396" s="2"/>
      <c r="D396" s="2"/>
    </row>
    <row r="397" spans="2:4" x14ac:dyDescent="0.25">
      <c r="B397" s="2"/>
      <c r="C397" s="2"/>
      <c r="D397" s="2"/>
    </row>
    <row r="398" spans="2:4" x14ac:dyDescent="0.25">
      <c r="B398" s="2"/>
      <c r="C398" s="2"/>
      <c r="D398" s="2"/>
    </row>
    <row r="399" spans="2:4" x14ac:dyDescent="0.25">
      <c r="B399" s="2"/>
      <c r="C399" s="2"/>
      <c r="D399" s="2"/>
    </row>
    <row r="400" spans="2:4" x14ac:dyDescent="0.25">
      <c r="B400" s="2"/>
      <c r="C400" s="2"/>
      <c r="D400" s="2"/>
    </row>
    <row r="401" spans="2:4" x14ac:dyDescent="0.25">
      <c r="B401" s="2"/>
      <c r="C401" s="2"/>
      <c r="D401" s="2"/>
    </row>
    <row r="402" spans="2:4" x14ac:dyDescent="0.25">
      <c r="B402" s="2"/>
      <c r="C402" s="2"/>
      <c r="D402" s="2"/>
    </row>
    <row r="403" spans="2:4" x14ac:dyDescent="0.25">
      <c r="B403" s="2"/>
      <c r="C403" s="2"/>
      <c r="D403" s="2"/>
    </row>
    <row r="404" spans="2:4" x14ac:dyDescent="0.25">
      <c r="B404" s="2"/>
      <c r="C404" s="2"/>
      <c r="D404" s="2"/>
    </row>
    <row r="405" spans="2:4" x14ac:dyDescent="0.25">
      <c r="B405" s="2"/>
      <c r="C405" s="2"/>
      <c r="D405" s="2"/>
    </row>
    <row r="406" spans="2:4" x14ac:dyDescent="0.25">
      <c r="B406" s="2"/>
      <c r="C406" s="2"/>
      <c r="D406" s="2"/>
    </row>
    <row r="407" spans="2:4" x14ac:dyDescent="0.25">
      <c r="B407" s="2"/>
      <c r="C407" s="2"/>
      <c r="D407" s="2"/>
    </row>
    <row r="408" spans="2:4" x14ac:dyDescent="0.25">
      <c r="B408" s="2"/>
      <c r="C408" s="2"/>
      <c r="D408" s="2"/>
    </row>
    <row r="409" spans="2:4" x14ac:dyDescent="0.25">
      <c r="B409" s="2"/>
      <c r="C409" s="2"/>
      <c r="D409" s="2"/>
    </row>
    <row r="410" spans="2:4" x14ac:dyDescent="0.25">
      <c r="B410" s="2"/>
      <c r="C410" s="2"/>
      <c r="D410" s="2"/>
    </row>
    <row r="411" spans="2:4" x14ac:dyDescent="0.25">
      <c r="B411" s="2"/>
      <c r="C411" s="2"/>
      <c r="D411" s="2"/>
    </row>
    <row r="412" spans="2:4" x14ac:dyDescent="0.25">
      <c r="B412" s="2"/>
      <c r="C412" s="2"/>
      <c r="D412" s="2"/>
    </row>
    <row r="413" spans="2:4" x14ac:dyDescent="0.25">
      <c r="B413" s="2"/>
      <c r="C413" s="2"/>
      <c r="D413" s="2"/>
    </row>
    <row r="414" spans="2:4" x14ac:dyDescent="0.25">
      <c r="B414" s="2"/>
      <c r="C414" s="2"/>
      <c r="D414" s="2"/>
    </row>
    <row r="415" spans="2:4" x14ac:dyDescent="0.25">
      <c r="B415" s="2"/>
      <c r="C415" s="2"/>
      <c r="D415" s="2"/>
    </row>
    <row r="416" spans="2:4" x14ac:dyDescent="0.25">
      <c r="B416" s="2"/>
      <c r="C416" s="2"/>
      <c r="D416" s="2"/>
    </row>
    <row r="417" spans="2:4" x14ac:dyDescent="0.25">
      <c r="B417" s="2"/>
      <c r="C417" s="2"/>
      <c r="D417" s="2"/>
    </row>
    <row r="418" spans="2:4" x14ac:dyDescent="0.25">
      <c r="B418" s="2"/>
      <c r="C418" s="2"/>
      <c r="D418" s="2"/>
    </row>
    <row r="419" spans="2:4" x14ac:dyDescent="0.25">
      <c r="B419" s="2"/>
      <c r="C419" s="2"/>
      <c r="D419" s="2"/>
    </row>
    <row r="420" spans="2:4" x14ac:dyDescent="0.25">
      <c r="B420" s="2"/>
      <c r="C420" s="2"/>
      <c r="D420" s="2"/>
    </row>
    <row r="421" spans="2:4" x14ac:dyDescent="0.25">
      <c r="B421" s="2"/>
      <c r="C421" s="2"/>
      <c r="D421" s="2"/>
    </row>
    <row r="422" spans="2:4" x14ac:dyDescent="0.25">
      <c r="B422" s="2"/>
      <c r="C422" s="2"/>
      <c r="D422" s="2"/>
    </row>
    <row r="423" spans="2:4" x14ac:dyDescent="0.25">
      <c r="B423" s="2"/>
      <c r="C423" s="2"/>
      <c r="D423" s="2"/>
    </row>
    <row r="424" spans="2:4" x14ac:dyDescent="0.25">
      <c r="B424" s="2"/>
      <c r="C424" s="2"/>
      <c r="D424" s="2"/>
    </row>
    <row r="425" spans="2:4" x14ac:dyDescent="0.25">
      <c r="B425" s="2"/>
      <c r="C425" s="2"/>
      <c r="D425" s="2"/>
    </row>
    <row r="426" spans="2:4" x14ac:dyDescent="0.25">
      <c r="B426" s="2"/>
      <c r="C426" s="2"/>
      <c r="D426" s="2"/>
    </row>
    <row r="427" spans="2:4" x14ac:dyDescent="0.25">
      <c r="B427" s="2"/>
      <c r="C427" s="2"/>
      <c r="D427" s="2"/>
    </row>
    <row r="428" spans="2:4" x14ac:dyDescent="0.25">
      <c r="B428" s="2"/>
      <c r="C428" s="2"/>
      <c r="D428" s="2"/>
    </row>
    <row r="429" spans="2:4" x14ac:dyDescent="0.25">
      <c r="B429" s="2"/>
      <c r="C429" s="2"/>
      <c r="D429" s="2"/>
    </row>
    <row r="430" spans="2:4" x14ac:dyDescent="0.25">
      <c r="B430" s="2"/>
      <c r="C430" s="2"/>
      <c r="D430" s="2"/>
    </row>
    <row r="431" spans="2:4" x14ac:dyDescent="0.25">
      <c r="B431" s="2"/>
      <c r="C431" s="2"/>
      <c r="D431" s="2"/>
    </row>
    <row r="432" spans="2:4" x14ac:dyDescent="0.25">
      <c r="B432" s="2"/>
      <c r="C432" s="2"/>
      <c r="D432" s="2"/>
    </row>
    <row r="433" spans="2:4" x14ac:dyDescent="0.25">
      <c r="B433" s="2"/>
      <c r="C433" s="2"/>
      <c r="D433" s="2"/>
    </row>
    <row r="434" spans="2:4" x14ac:dyDescent="0.25">
      <c r="B434" s="2"/>
      <c r="C434" s="2"/>
      <c r="D434" s="2"/>
    </row>
    <row r="435" spans="2:4" x14ac:dyDescent="0.25">
      <c r="B435" s="2"/>
      <c r="C435" s="2"/>
      <c r="D435" s="2"/>
    </row>
    <row r="436" spans="2:4" x14ac:dyDescent="0.25">
      <c r="B436" s="2"/>
      <c r="C436" s="2"/>
      <c r="D436" s="2"/>
    </row>
    <row r="437" spans="2:4" x14ac:dyDescent="0.25">
      <c r="B437" s="2"/>
      <c r="C437" s="2"/>
      <c r="D437" s="2"/>
    </row>
    <row r="438" spans="2:4" x14ac:dyDescent="0.25">
      <c r="B438" s="2"/>
      <c r="C438" s="2"/>
      <c r="D438" s="2"/>
    </row>
    <row r="439" spans="2:4" x14ac:dyDescent="0.25">
      <c r="B439" s="2"/>
      <c r="C439" s="2"/>
      <c r="D439" s="2"/>
    </row>
    <row r="440" spans="2:4" x14ac:dyDescent="0.25">
      <c r="B440" s="2"/>
      <c r="C440" s="2"/>
      <c r="D440" s="2"/>
    </row>
    <row r="441" spans="2:4" x14ac:dyDescent="0.25">
      <c r="B441" s="2"/>
      <c r="C441" s="2"/>
      <c r="D441" s="2"/>
    </row>
    <row r="442" spans="2:4" x14ac:dyDescent="0.25">
      <c r="B442" s="2"/>
      <c r="C442" s="2"/>
      <c r="D442" s="2"/>
    </row>
    <row r="443" spans="2:4" x14ac:dyDescent="0.25">
      <c r="B443" s="2"/>
      <c r="C443" s="2"/>
      <c r="D443" s="2"/>
    </row>
    <row r="444" spans="2:4" x14ac:dyDescent="0.25">
      <c r="B444" s="2"/>
      <c r="C444" s="2"/>
      <c r="D444" s="2"/>
    </row>
    <row r="445" spans="2:4" x14ac:dyDescent="0.25">
      <c r="B445" s="2"/>
      <c r="C445" s="2"/>
      <c r="D445" s="2"/>
    </row>
    <row r="446" spans="2:4" x14ac:dyDescent="0.25">
      <c r="B446" s="2"/>
      <c r="C446" s="2"/>
      <c r="D446" s="2"/>
    </row>
    <row r="447" spans="2:4" x14ac:dyDescent="0.25">
      <c r="B447" s="2"/>
      <c r="C447" s="2"/>
      <c r="D447" s="2"/>
    </row>
    <row r="448" spans="2:4" x14ac:dyDescent="0.25">
      <c r="B448" s="2"/>
      <c r="C448" s="2"/>
      <c r="D448" s="2"/>
    </row>
    <row r="449" spans="2:4" x14ac:dyDescent="0.25">
      <c r="B449" s="2"/>
      <c r="C449" s="2"/>
      <c r="D449" s="2"/>
    </row>
    <row r="450" spans="2:4" x14ac:dyDescent="0.25">
      <c r="B450" s="2"/>
      <c r="C450" s="2"/>
      <c r="D450" s="2"/>
    </row>
    <row r="451" spans="2:4" x14ac:dyDescent="0.25">
      <c r="B451" s="2"/>
      <c r="C451" s="2"/>
      <c r="D451" s="2"/>
    </row>
    <row r="452" spans="2:4" x14ac:dyDescent="0.25">
      <c r="B452" s="2"/>
      <c r="C452" s="2"/>
      <c r="D452" s="2"/>
    </row>
    <row r="453" spans="2:4" x14ac:dyDescent="0.25">
      <c r="B453" s="2"/>
      <c r="C453" s="2"/>
      <c r="D453" s="2"/>
    </row>
    <row r="454" spans="2:4" x14ac:dyDescent="0.25">
      <c r="B454" s="2"/>
      <c r="C454" s="2"/>
      <c r="D454" s="2"/>
    </row>
    <row r="455" spans="2:4" x14ac:dyDescent="0.25">
      <c r="B455" s="2"/>
      <c r="C455" s="2"/>
      <c r="D455" s="2"/>
    </row>
    <row r="456" spans="2:4" x14ac:dyDescent="0.25">
      <c r="B456" s="2"/>
      <c r="C456" s="2"/>
      <c r="D456" s="2"/>
    </row>
    <row r="457" spans="2:4" x14ac:dyDescent="0.25">
      <c r="B457" s="2"/>
      <c r="C457" s="2"/>
      <c r="D457" s="2"/>
    </row>
    <row r="458" spans="2:4" x14ac:dyDescent="0.25">
      <c r="B458" s="2"/>
      <c r="C458" s="2"/>
      <c r="D458" s="2"/>
    </row>
    <row r="459" spans="2:4" x14ac:dyDescent="0.25">
      <c r="B459" s="2"/>
      <c r="C459" s="2"/>
      <c r="D459" s="2"/>
    </row>
    <row r="460" spans="2:4" x14ac:dyDescent="0.25">
      <c r="B460" s="2"/>
      <c r="C460" s="2"/>
      <c r="D460" s="2"/>
    </row>
    <row r="461" spans="2:4" x14ac:dyDescent="0.25">
      <c r="B461" s="2"/>
      <c r="C461" s="2"/>
      <c r="D461" s="2"/>
    </row>
    <row r="462" spans="2:4" x14ac:dyDescent="0.25">
      <c r="B462" s="2"/>
      <c r="C462" s="2"/>
      <c r="D462" s="2"/>
    </row>
    <row r="463" spans="2:4" x14ac:dyDescent="0.25">
      <c r="B463" s="2"/>
      <c r="C463" s="2"/>
      <c r="D463" s="2"/>
    </row>
    <row r="464" spans="2:4" x14ac:dyDescent="0.25">
      <c r="B464" s="2"/>
      <c r="C464" s="2"/>
      <c r="D464" s="2"/>
    </row>
    <row r="465" spans="2:4" x14ac:dyDescent="0.25">
      <c r="B465" s="2"/>
      <c r="C465" s="2"/>
      <c r="D465" s="2"/>
    </row>
    <row r="466" spans="2:4" x14ac:dyDescent="0.25">
      <c r="B466" s="2"/>
      <c r="C466" s="2"/>
      <c r="D466" s="2"/>
    </row>
    <row r="467" spans="2:4" x14ac:dyDescent="0.25">
      <c r="B467" s="2"/>
      <c r="C467" s="2"/>
      <c r="D467" s="2"/>
    </row>
    <row r="468" spans="2:4" x14ac:dyDescent="0.25">
      <c r="B468" s="2"/>
      <c r="C468" s="2"/>
      <c r="D468" s="2"/>
    </row>
    <row r="469" spans="2:4" x14ac:dyDescent="0.25">
      <c r="B469" s="2"/>
      <c r="C469" s="2"/>
      <c r="D469" s="2"/>
    </row>
    <row r="470" spans="2:4" x14ac:dyDescent="0.25">
      <c r="B470" s="2"/>
      <c r="C470" s="2"/>
      <c r="D470" s="2"/>
    </row>
    <row r="471" spans="2:4" x14ac:dyDescent="0.25">
      <c r="B471" s="2"/>
      <c r="C471" s="2"/>
      <c r="D471" s="2"/>
    </row>
    <row r="472" spans="2:4" x14ac:dyDescent="0.25">
      <c r="B472" s="2"/>
      <c r="C472" s="2"/>
      <c r="D472" s="2"/>
    </row>
    <row r="473" spans="2:4" x14ac:dyDescent="0.25">
      <c r="B473" s="2"/>
      <c r="C473" s="2"/>
      <c r="D473" s="2"/>
    </row>
    <row r="474" spans="2:4" x14ac:dyDescent="0.25">
      <c r="B474" s="2"/>
      <c r="C474" s="2"/>
      <c r="D474" s="2"/>
    </row>
    <row r="475" spans="2:4" x14ac:dyDescent="0.25">
      <c r="B475" s="2"/>
      <c r="C475" s="2"/>
      <c r="D475" s="2"/>
    </row>
    <row r="476" spans="2:4" x14ac:dyDescent="0.25">
      <c r="B476" s="2"/>
      <c r="C476" s="2"/>
      <c r="D476" s="2"/>
    </row>
    <row r="477" spans="2:4" x14ac:dyDescent="0.25">
      <c r="B477" s="2"/>
      <c r="C477" s="2"/>
      <c r="D477" s="2"/>
    </row>
    <row r="478" spans="2:4" x14ac:dyDescent="0.25">
      <c r="B478" s="2"/>
      <c r="C478" s="2"/>
      <c r="D478" s="2"/>
    </row>
    <row r="479" spans="2:4" x14ac:dyDescent="0.25">
      <c r="B479" s="2"/>
      <c r="C479" s="2"/>
      <c r="D479" s="2"/>
    </row>
    <row r="480" spans="2:4" x14ac:dyDescent="0.25">
      <c r="B480" s="2"/>
      <c r="C480" s="2"/>
      <c r="D480" s="2"/>
    </row>
    <row r="481" spans="2:4" x14ac:dyDescent="0.25">
      <c r="B481" s="2"/>
      <c r="C481" s="2"/>
      <c r="D481" s="2"/>
    </row>
    <row r="482" spans="2:4" x14ac:dyDescent="0.25">
      <c r="B482" s="2"/>
      <c r="C482" s="2"/>
      <c r="D482" s="2"/>
    </row>
    <row r="483" spans="2:4" x14ac:dyDescent="0.25">
      <c r="B483" s="2"/>
      <c r="C483" s="2"/>
      <c r="D483" s="2"/>
    </row>
    <row r="484" spans="2:4" x14ac:dyDescent="0.25">
      <c r="B484" s="2"/>
      <c r="C484" s="2"/>
      <c r="D484" s="2"/>
    </row>
    <row r="485" spans="2:4" x14ac:dyDescent="0.25">
      <c r="B485" s="2"/>
      <c r="C485" s="2"/>
      <c r="D485" s="2"/>
    </row>
    <row r="486" spans="2:4" x14ac:dyDescent="0.25">
      <c r="B486" s="2"/>
      <c r="C486" s="2"/>
      <c r="D486" s="2"/>
    </row>
    <row r="487" spans="2:4" x14ac:dyDescent="0.25">
      <c r="B487" s="2"/>
      <c r="C487" s="2"/>
      <c r="D487" s="2"/>
    </row>
    <row r="488" spans="2:4" x14ac:dyDescent="0.25">
      <c r="B488" s="2"/>
      <c r="C488" s="2"/>
      <c r="D488" s="2"/>
    </row>
    <row r="489" spans="2:4" x14ac:dyDescent="0.25">
      <c r="B489" s="2"/>
      <c r="C489" s="2"/>
      <c r="D489" s="2"/>
    </row>
    <row r="490" spans="2:4" x14ac:dyDescent="0.25">
      <c r="B490" s="2"/>
      <c r="C490" s="2"/>
      <c r="D490" s="2"/>
    </row>
    <row r="491" spans="2:4" x14ac:dyDescent="0.25">
      <c r="B491" s="2"/>
      <c r="C491" s="2"/>
      <c r="D491" s="2"/>
    </row>
    <row r="492" spans="2:4" x14ac:dyDescent="0.25">
      <c r="B492" s="2"/>
      <c r="C492" s="2"/>
      <c r="D492" s="2"/>
    </row>
    <row r="493" spans="2:4" x14ac:dyDescent="0.25">
      <c r="B493" s="2"/>
      <c r="C493" s="2"/>
      <c r="D493" s="2"/>
    </row>
    <row r="494" spans="2:4" x14ac:dyDescent="0.25">
      <c r="B494" s="2"/>
      <c r="C494" s="2"/>
      <c r="D494" s="2"/>
    </row>
    <row r="495" spans="2:4" x14ac:dyDescent="0.25">
      <c r="B495" s="2"/>
      <c r="C495" s="2"/>
      <c r="D495" s="2"/>
    </row>
    <row r="496" spans="2:4" x14ac:dyDescent="0.25">
      <c r="B496" s="2"/>
      <c r="C496" s="2"/>
      <c r="D496" s="2"/>
    </row>
    <row r="497" spans="2:4" x14ac:dyDescent="0.25">
      <c r="B497" s="2"/>
      <c r="C497" s="2"/>
      <c r="D497" s="2"/>
    </row>
    <row r="498" spans="2:4" x14ac:dyDescent="0.25">
      <c r="B498" s="2"/>
      <c r="C498" s="2"/>
      <c r="D498" s="2"/>
    </row>
    <row r="499" spans="2:4" x14ac:dyDescent="0.25">
      <c r="B499" s="2"/>
      <c r="C499" s="2"/>
      <c r="D499" s="2"/>
    </row>
    <row r="500" spans="2:4" x14ac:dyDescent="0.25">
      <c r="B500" s="2"/>
      <c r="C500" s="2"/>
      <c r="D500" s="2"/>
    </row>
    <row r="501" spans="2:4" x14ac:dyDescent="0.25">
      <c r="B501" s="2"/>
      <c r="C501" s="2"/>
      <c r="D501" s="2"/>
    </row>
    <row r="502" spans="2:4" x14ac:dyDescent="0.25">
      <c r="B502" s="2"/>
      <c r="C502" s="2"/>
      <c r="D502" s="2"/>
    </row>
    <row r="503" spans="2:4" x14ac:dyDescent="0.25">
      <c r="B503" s="2"/>
      <c r="C503" s="2"/>
      <c r="D503" s="2"/>
    </row>
    <row r="504" spans="2:4" x14ac:dyDescent="0.25">
      <c r="B504" s="2"/>
      <c r="C504" s="2"/>
      <c r="D504" s="2"/>
    </row>
    <row r="505" spans="2:4" x14ac:dyDescent="0.25">
      <c r="B505" s="2"/>
      <c r="C505" s="2"/>
      <c r="D505" s="2"/>
    </row>
    <row r="506" spans="2:4" x14ac:dyDescent="0.25">
      <c r="B506" s="2"/>
      <c r="C506" s="2"/>
      <c r="D506" s="2"/>
    </row>
    <row r="507" spans="2:4" x14ac:dyDescent="0.25">
      <c r="B507" s="2"/>
      <c r="C507" s="2"/>
      <c r="D507" s="2"/>
    </row>
    <row r="508" spans="2:4" x14ac:dyDescent="0.25">
      <c r="B508" s="2"/>
      <c r="C508" s="2"/>
      <c r="D508" s="2"/>
    </row>
    <row r="509" spans="2:4" x14ac:dyDescent="0.25">
      <c r="B509" s="2"/>
      <c r="C509" s="2"/>
      <c r="D509" s="2"/>
    </row>
    <row r="510" spans="2:4" x14ac:dyDescent="0.25">
      <c r="B510" s="2"/>
      <c r="C510" s="2"/>
      <c r="D510" s="2"/>
    </row>
    <row r="511" spans="2:4" x14ac:dyDescent="0.25">
      <c r="B511" s="2"/>
      <c r="C511" s="2"/>
      <c r="D511" s="2"/>
    </row>
    <row r="512" spans="2:4" x14ac:dyDescent="0.25">
      <c r="B512" s="2"/>
      <c r="C512" s="2"/>
      <c r="D512" s="2"/>
    </row>
    <row r="513" spans="2:4" x14ac:dyDescent="0.25">
      <c r="B513" s="2"/>
      <c r="C513" s="2"/>
      <c r="D513" s="2"/>
    </row>
    <row r="514" spans="2:4" x14ac:dyDescent="0.25">
      <c r="B514" s="2"/>
      <c r="C514" s="2"/>
      <c r="D514" s="2"/>
    </row>
    <row r="515" spans="2:4" x14ac:dyDescent="0.25">
      <c r="B515" s="2"/>
      <c r="C515" s="2"/>
      <c r="D515" s="2"/>
    </row>
    <row r="516" spans="2:4" x14ac:dyDescent="0.25">
      <c r="B516" s="2"/>
      <c r="C516" s="2"/>
      <c r="D516" s="2"/>
    </row>
    <row r="517" spans="2:4" x14ac:dyDescent="0.25">
      <c r="B517" s="2"/>
      <c r="C517" s="2"/>
      <c r="D517" s="2"/>
    </row>
    <row r="518" spans="2:4" x14ac:dyDescent="0.25">
      <c r="B518" s="2"/>
      <c r="C518" s="2"/>
      <c r="D518" s="2"/>
    </row>
    <row r="519" spans="2:4" x14ac:dyDescent="0.25">
      <c r="B519" s="2"/>
      <c r="C519" s="2"/>
      <c r="D519" s="2"/>
    </row>
    <row r="520" spans="2:4" x14ac:dyDescent="0.25">
      <c r="B520" s="2"/>
      <c r="C520" s="2"/>
      <c r="D520" s="2"/>
    </row>
    <row r="521" spans="2:4" x14ac:dyDescent="0.25">
      <c r="B521" s="2"/>
      <c r="C521" s="2"/>
      <c r="D521" s="2"/>
    </row>
    <row r="522" spans="2:4" x14ac:dyDescent="0.25">
      <c r="B522" s="2"/>
      <c r="C522" s="2"/>
      <c r="D522" s="2"/>
    </row>
    <row r="523" spans="2:4" x14ac:dyDescent="0.25">
      <c r="B523" s="2"/>
      <c r="C523" s="2"/>
      <c r="D523" s="2"/>
    </row>
    <row r="524" spans="2:4" x14ac:dyDescent="0.25">
      <c r="B524" s="2"/>
      <c r="C524" s="2"/>
      <c r="D524" s="2"/>
    </row>
    <row r="525" spans="2:4" x14ac:dyDescent="0.25">
      <c r="B525" s="2"/>
      <c r="C525" s="2"/>
      <c r="D525" s="2"/>
    </row>
    <row r="526" spans="2:4" x14ac:dyDescent="0.25">
      <c r="B526" s="2"/>
      <c r="C526" s="2"/>
      <c r="D526" s="2"/>
    </row>
    <row r="527" spans="2:4" x14ac:dyDescent="0.25">
      <c r="B527" s="2"/>
      <c r="C527" s="2"/>
      <c r="D527" s="2"/>
    </row>
    <row r="528" spans="2:4" x14ac:dyDescent="0.25">
      <c r="B528" s="2"/>
      <c r="C528" s="2"/>
      <c r="D528" s="2"/>
    </row>
    <row r="529" spans="2:4" x14ac:dyDescent="0.25">
      <c r="B529" s="2"/>
      <c r="C529" s="2"/>
      <c r="D529" s="2"/>
    </row>
    <row r="530" spans="2:4" x14ac:dyDescent="0.25">
      <c r="B530" s="2"/>
      <c r="C530" s="2"/>
      <c r="D530" s="2"/>
    </row>
    <row r="531" spans="2:4" x14ac:dyDescent="0.25">
      <c r="B531" s="2"/>
      <c r="C531" s="2"/>
      <c r="D531" s="2"/>
    </row>
    <row r="532" spans="2:4" x14ac:dyDescent="0.25">
      <c r="B532" s="2"/>
      <c r="C532" s="2"/>
      <c r="D532" s="2"/>
    </row>
    <row r="533" spans="2:4" x14ac:dyDescent="0.25">
      <c r="B533" s="2"/>
      <c r="C533" s="2"/>
      <c r="D533" s="2"/>
    </row>
    <row r="534" spans="2:4" x14ac:dyDescent="0.25">
      <c r="B534" s="2"/>
      <c r="C534" s="2"/>
      <c r="D534" s="2"/>
    </row>
    <row r="535" spans="2:4" x14ac:dyDescent="0.25">
      <c r="B535" s="2"/>
      <c r="C535" s="2"/>
      <c r="D535" s="2"/>
    </row>
    <row r="536" spans="2:4" x14ac:dyDescent="0.25">
      <c r="B536" s="2"/>
      <c r="C536" s="2"/>
      <c r="D536" s="2"/>
    </row>
    <row r="537" spans="2:4" x14ac:dyDescent="0.25">
      <c r="B537" s="2"/>
      <c r="C537" s="2"/>
      <c r="D537" s="2"/>
    </row>
    <row r="538" spans="2:4" x14ac:dyDescent="0.25">
      <c r="B538" s="2"/>
      <c r="C538" s="2"/>
      <c r="D538" s="2"/>
    </row>
    <row r="539" spans="2:4" x14ac:dyDescent="0.25">
      <c r="B539" s="2"/>
      <c r="C539" s="2"/>
      <c r="D539" s="2"/>
    </row>
    <row r="540" spans="2:4" x14ac:dyDescent="0.25">
      <c r="B540" s="2"/>
      <c r="C540" s="2"/>
      <c r="D540" s="2"/>
    </row>
    <row r="541" spans="2:4" x14ac:dyDescent="0.25">
      <c r="B541" s="2"/>
      <c r="C541" s="2"/>
      <c r="D541" s="2"/>
    </row>
    <row r="542" spans="2:4" x14ac:dyDescent="0.25">
      <c r="B542" s="2"/>
      <c r="C542" s="2"/>
      <c r="D542" s="2"/>
    </row>
    <row r="543" spans="2:4" x14ac:dyDescent="0.25">
      <c r="B543" s="2"/>
      <c r="C543" s="2"/>
      <c r="D543" s="2"/>
    </row>
    <row r="544" spans="2:4" x14ac:dyDescent="0.25">
      <c r="B544" s="2"/>
      <c r="C544" s="2"/>
      <c r="D544" s="2"/>
    </row>
    <row r="545" spans="2:4" x14ac:dyDescent="0.25">
      <c r="B545" s="2"/>
      <c r="C545" s="2"/>
      <c r="D545" s="2"/>
    </row>
    <row r="546" spans="2:4" x14ac:dyDescent="0.25">
      <c r="B546" s="2"/>
      <c r="C546" s="2"/>
      <c r="D546" s="2"/>
    </row>
    <row r="547" spans="2:4" x14ac:dyDescent="0.25">
      <c r="B547" s="2"/>
      <c r="C547" s="2"/>
      <c r="D547" s="2"/>
    </row>
    <row r="548" spans="2:4" x14ac:dyDescent="0.25">
      <c r="B548" s="2"/>
      <c r="C548" s="2"/>
      <c r="D548" s="2"/>
    </row>
    <row r="549" spans="2:4" x14ac:dyDescent="0.25">
      <c r="B549" s="2"/>
      <c r="C549" s="2"/>
      <c r="D549" s="2"/>
    </row>
    <row r="550" spans="2:4" x14ac:dyDescent="0.25">
      <c r="B550" s="2"/>
      <c r="C550" s="2"/>
      <c r="D550" s="2"/>
    </row>
    <row r="551" spans="2:4" x14ac:dyDescent="0.25">
      <c r="B551" s="2"/>
      <c r="C551" s="2"/>
      <c r="D551" s="2"/>
    </row>
    <row r="552" spans="2:4" x14ac:dyDescent="0.25">
      <c r="B552" s="2"/>
      <c r="C552" s="2"/>
      <c r="D552" s="2"/>
    </row>
    <row r="553" spans="2:4" x14ac:dyDescent="0.25">
      <c r="B553" s="2"/>
      <c r="C553" s="2"/>
      <c r="D553" s="2"/>
    </row>
    <row r="554" spans="2:4" x14ac:dyDescent="0.25">
      <c r="B554" s="2"/>
      <c r="C554" s="2"/>
      <c r="D554" s="2"/>
    </row>
    <row r="555" spans="2:4" x14ac:dyDescent="0.25">
      <c r="B555" s="2"/>
      <c r="C555" s="2"/>
      <c r="D555" s="2"/>
    </row>
    <row r="556" spans="2:4" x14ac:dyDescent="0.25">
      <c r="B556" s="2"/>
      <c r="C556" s="2"/>
      <c r="D556" s="2"/>
    </row>
    <row r="557" spans="2:4" x14ac:dyDescent="0.25">
      <c r="B557" s="2"/>
      <c r="C557" s="2"/>
      <c r="D557" s="2"/>
    </row>
    <row r="558" spans="2:4" x14ac:dyDescent="0.25">
      <c r="B558" s="2"/>
      <c r="C558" s="2"/>
      <c r="D558" s="2"/>
    </row>
    <row r="559" spans="2:4" x14ac:dyDescent="0.25">
      <c r="B559" s="2"/>
      <c r="C559" s="2"/>
      <c r="D559" s="2"/>
    </row>
    <row r="560" spans="2:4" x14ac:dyDescent="0.25">
      <c r="B560" s="2"/>
      <c r="C560" s="2"/>
      <c r="D560" s="2"/>
    </row>
    <row r="561" spans="2:4" x14ac:dyDescent="0.25">
      <c r="B561" s="2"/>
      <c r="C561" s="2"/>
      <c r="D561" s="2"/>
    </row>
    <row r="562" spans="2:4" x14ac:dyDescent="0.25">
      <c r="B562" s="2"/>
      <c r="C562" s="2"/>
      <c r="D562" s="2"/>
    </row>
    <row r="563" spans="2:4" x14ac:dyDescent="0.25">
      <c r="B563" s="2"/>
      <c r="C563" s="2"/>
      <c r="D563" s="2"/>
    </row>
    <row r="564" spans="2:4" x14ac:dyDescent="0.25">
      <c r="B564" s="2"/>
      <c r="C564" s="2"/>
      <c r="D564" s="2"/>
    </row>
    <row r="565" spans="2:4" x14ac:dyDescent="0.25">
      <c r="B565" s="2"/>
      <c r="C565" s="2"/>
      <c r="D565" s="2"/>
    </row>
    <row r="566" spans="2:4" x14ac:dyDescent="0.25">
      <c r="B566" s="2"/>
      <c r="C566" s="2"/>
      <c r="D566" s="2"/>
    </row>
    <row r="567" spans="2:4" x14ac:dyDescent="0.25">
      <c r="B567" s="2"/>
      <c r="C567" s="2"/>
      <c r="D567" s="2"/>
    </row>
    <row r="568" spans="2:4" x14ac:dyDescent="0.25">
      <c r="B568" s="2"/>
      <c r="C568" s="2"/>
      <c r="D568" s="2"/>
    </row>
    <row r="569" spans="2:4" x14ac:dyDescent="0.25">
      <c r="B569" s="2"/>
      <c r="C569" s="2"/>
      <c r="D569" s="2"/>
    </row>
    <row r="570" spans="2:4" x14ac:dyDescent="0.25">
      <c r="B570" s="2"/>
      <c r="C570" s="2"/>
      <c r="D570" s="2"/>
    </row>
    <row r="571" spans="2:4" x14ac:dyDescent="0.25">
      <c r="B571" s="2"/>
      <c r="C571" s="2"/>
      <c r="D571" s="2"/>
    </row>
    <row r="572" spans="2:4" x14ac:dyDescent="0.25">
      <c r="B572" s="2"/>
      <c r="C572" s="2"/>
      <c r="D572" s="2"/>
    </row>
    <row r="573" spans="2:4" x14ac:dyDescent="0.25">
      <c r="B573" s="2"/>
      <c r="C573" s="2"/>
      <c r="D573" s="2"/>
    </row>
    <row r="574" spans="2:4" x14ac:dyDescent="0.25">
      <c r="B574" s="2"/>
      <c r="C574" s="2"/>
      <c r="D574" s="2"/>
    </row>
    <row r="575" spans="2:4" x14ac:dyDescent="0.25">
      <c r="B575" s="2"/>
      <c r="C575" s="2"/>
      <c r="D575" s="2"/>
    </row>
    <row r="576" spans="2:4" x14ac:dyDescent="0.25">
      <c r="B576" s="2"/>
      <c r="C576" s="2"/>
      <c r="D576" s="2"/>
    </row>
    <row r="577" spans="2:4" x14ac:dyDescent="0.25">
      <c r="B577" s="2"/>
      <c r="C577" s="2"/>
      <c r="D577" s="2"/>
    </row>
    <row r="578" spans="2:4" x14ac:dyDescent="0.25">
      <c r="B578" s="2"/>
      <c r="C578" s="2"/>
      <c r="D578" s="2"/>
    </row>
    <row r="579" spans="2:4" x14ac:dyDescent="0.25">
      <c r="B579" s="2"/>
      <c r="C579" s="2"/>
      <c r="D579" s="2"/>
    </row>
    <row r="580" spans="2:4" x14ac:dyDescent="0.25">
      <c r="B580" s="2"/>
      <c r="C580" s="2"/>
      <c r="D580" s="2"/>
    </row>
    <row r="581" spans="2:4" x14ac:dyDescent="0.25">
      <c r="B581" s="2"/>
      <c r="C581" s="2"/>
      <c r="D581" s="2"/>
    </row>
    <row r="582" spans="2:4" x14ac:dyDescent="0.25">
      <c r="B582" s="2"/>
      <c r="C582" s="2"/>
      <c r="D582" s="2"/>
    </row>
    <row r="583" spans="2:4" x14ac:dyDescent="0.25">
      <c r="B583" s="2"/>
      <c r="C583" s="2"/>
      <c r="D583" s="2"/>
    </row>
    <row r="584" spans="2:4" x14ac:dyDescent="0.25">
      <c r="B584" s="2"/>
      <c r="C584" s="2"/>
      <c r="D584" s="2"/>
    </row>
    <row r="585" spans="2:4" x14ac:dyDescent="0.25">
      <c r="B585" s="2"/>
      <c r="C585" s="2"/>
      <c r="D585" s="2"/>
    </row>
    <row r="586" spans="2:4" x14ac:dyDescent="0.25">
      <c r="B586" s="2"/>
      <c r="C586" s="2"/>
      <c r="D586" s="2"/>
    </row>
    <row r="587" spans="2:4" x14ac:dyDescent="0.25">
      <c r="B587" s="2"/>
      <c r="C587" s="2"/>
      <c r="D587" s="2"/>
    </row>
    <row r="588" spans="2:4" x14ac:dyDescent="0.25">
      <c r="B588" s="2"/>
      <c r="C588" s="2"/>
      <c r="D588" s="2"/>
    </row>
    <row r="589" spans="2:4" x14ac:dyDescent="0.25">
      <c r="B589" s="2"/>
      <c r="C589" s="2"/>
      <c r="D589" s="2"/>
    </row>
    <row r="590" spans="2:4" x14ac:dyDescent="0.25">
      <c r="B590" s="2"/>
      <c r="C590" s="2"/>
      <c r="D590" s="2"/>
    </row>
    <row r="591" spans="2:4" x14ac:dyDescent="0.25">
      <c r="B591" s="2"/>
      <c r="C591" s="2"/>
      <c r="D591" s="2"/>
    </row>
    <row r="592" spans="2:4" x14ac:dyDescent="0.25">
      <c r="B592" s="2"/>
      <c r="C592" s="2"/>
      <c r="D592" s="2"/>
    </row>
    <row r="593" spans="2:4" x14ac:dyDescent="0.25">
      <c r="B593" s="2"/>
      <c r="C593" s="2"/>
      <c r="D593" s="2"/>
    </row>
    <row r="594" spans="2:4" x14ac:dyDescent="0.25">
      <c r="B594" s="2"/>
      <c r="C594" s="2"/>
      <c r="D594" s="2"/>
    </row>
    <row r="595" spans="2:4" x14ac:dyDescent="0.25">
      <c r="B595" s="2"/>
      <c r="C595" s="2"/>
      <c r="D595" s="2"/>
    </row>
    <row r="596" spans="2:4" x14ac:dyDescent="0.25">
      <c r="B596" s="2"/>
      <c r="C596" s="2"/>
      <c r="D596" s="2"/>
    </row>
    <row r="597" spans="2:4" x14ac:dyDescent="0.25">
      <c r="B597" s="2"/>
      <c r="C597" s="2"/>
      <c r="D597" s="2"/>
    </row>
    <row r="598" spans="2:4" x14ac:dyDescent="0.25">
      <c r="B598" s="2"/>
      <c r="C598" s="2"/>
      <c r="D598" s="2"/>
    </row>
    <row r="599" spans="2:4" x14ac:dyDescent="0.25">
      <c r="B599" s="2"/>
      <c r="C599" s="2"/>
      <c r="D599" s="2"/>
    </row>
    <row r="600" spans="2:4" x14ac:dyDescent="0.25">
      <c r="B600" s="2"/>
      <c r="C600" s="2"/>
      <c r="D600" s="2"/>
    </row>
    <row r="601" spans="2:4" x14ac:dyDescent="0.25">
      <c r="B601" s="2"/>
      <c r="C601" s="2"/>
      <c r="D601" s="2"/>
    </row>
    <row r="602" spans="2:4" x14ac:dyDescent="0.25">
      <c r="B602" s="2"/>
      <c r="C602" s="2"/>
      <c r="D602" s="2"/>
    </row>
    <row r="603" spans="2:4" x14ac:dyDescent="0.25">
      <c r="B603" s="2"/>
      <c r="C603" s="2"/>
      <c r="D603" s="2"/>
    </row>
    <row r="604" spans="2:4" x14ac:dyDescent="0.25">
      <c r="B604" s="2"/>
      <c r="C604" s="2"/>
      <c r="D604" s="2"/>
    </row>
    <row r="605" spans="2:4" x14ac:dyDescent="0.25">
      <c r="B605" s="2"/>
      <c r="C605" s="2"/>
      <c r="D605" s="2"/>
    </row>
    <row r="606" spans="2:4" x14ac:dyDescent="0.25">
      <c r="B606" s="2"/>
      <c r="C606" s="2"/>
      <c r="D606" s="2"/>
    </row>
    <row r="607" spans="2:4" x14ac:dyDescent="0.25">
      <c r="B607" s="2"/>
      <c r="C607" s="2"/>
      <c r="D607" s="2"/>
    </row>
    <row r="608" spans="2:4" x14ac:dyDescent="0.25">
      <c r="B608" s="2"/>
      <c r="C608" s="2"/>
      <c r="D608" s="2"/>
    </row>
    <row r="609" spans="2:4" x14ac:dyDescent="0.25">
      <c r="B609" s="2"/>
      <c r="C609" s="2"/>
      <c r="D609" s="2"/>
    </row>
    <row r="610" spans="2:4" x14ac:dyDescent="0.25">
      <c r="B610" s="2"/>
      <c r="C610" s="2"/>
      <c r="D610" s="2"/>
    </row>
    <row r="611" spans="2:4" x14ac:dyDescent="0.25">
      <c r="B611" s="2"/>
      <c r="C611" s="2"/>
      <c r="D611" s="2"/>
    </row>
    <row r="612" spans="2:4" x14ac:dyDescent="0.25">
      <c r="B612" s="2"/>
      <c r="C612" s="2"/>
      <c r="D612" s="2"/>
    </row>
    <row r="613" spans="2:4" x14ac:dyDescent="0.25">
      <c r="B613" s="2"/>
      <c r="C613" s="2"/>
      <c r="D613" s="2"/>
    </row>
    <row r="614" spans="2:4" x14ac:dyDescent="0.25">
      <c r="B614" s="2"/>
      <c r="C614" s="2"/>
      <c r="D614" s="2"/>
    </row>
    <row r="615" spans="2:4" x14ac:dyDescent="0.25">
      <c r="B615" s="2"/>
      <c r="C615" s="2"/>
      <c r="D615" s="2"/>
    </row>
    <row r="616" spans="2:4" x14ac:dyDescent="0.25">
      <c r="B616" s="2"/>
      <c r="C616" s="2"/>
      <c r="D616" s="2"/>
    </row>
    <row r="617" spans="2:4" x14ac:dyDescent="0.25">
      <c r="B617" s="2"/>
      <c r="C617" s="2"/>
      <c r="D617" s="2"/>
    </row>
    <row r="618" spans="2:4" x14ac:dyDescent="0.25">
      <c r="B618" s="2"/>
      <c r="C618" s="2"/>
      <c r="D618" s="2"/>
    </row>
    <row r="619" spans="2:4" x14ac:dyDescent="0.25">
      <c r="B619" s="2"/>
      <c r="C619" s="2"/>
      <c r="D619" s="2"/>
    </row>
    <row r="620" spans="2:4" x14ac:dyDescent="0.25">
      <c r="B620" s="2"/>
      <c r="C620" s="2"/>
      <c r="D620" s="2"/>
    </row>
    <row r="621" spans="2:4" x14ac:dyDescent="0.25">
      <c r="B621" s="2"/>
      <c r="C621" s="2"/>
      <c r="D621" s="2"/>
    </row>
    <row r="622" spans="2:4" x14ac:dyDescent="0.25">
      <c r="B622" s="2"/>
      <c r="C622" s="2"/>
      <c r="D622" s="2"/>
    </row>
    <row r="623" spans="2:4" x14ac:dyDescent="0.25">
      <c r="B623" s="2"/>
      <c r="C623" s="2"/>
      <c r="D623" s="2"/>
    </row>
    <row r="624" spans="2:4" x14ac:dyDescent="0.25">
      <c r="B624" s="2"/>
      <c r="C624" s="2"/>
      <c r="D624" s="2"/>
    </row>
    <row r="625" spans="2:4" x14ac:dyDescent="0.25">
      <c r="B625" s="2"/>
      <c r="C625" s="2"/>
      <c r="D625" s="2"/>
    </row>
    <row r="626" spans="2:4" x14ac:dyDescent="0.25">
      <c r="B626" s="2"/>
      <c r="C626" s="2"/>
      <c r="D626" s="2"/>
    </row>
    <row r="627" spans="2:4" x14ac:dyDescent="0.25">
      <c r="B627" s="2"/>
      <c r="C627" s="2"/>
      <c r="D627" s="2"/>
    </row>
    <row r="628" spans="2:4" x14ac:dyDescent="0.25">
      <c r="B628" s="2"/>
      <c r="C628" s="2"/>
    </row>
    <row r="629" spans="2:4" x14ac:dyDescent="0.25">
      <c r="B629" s="2"/>
      <c r="C629" s="2"/>
    </row>
    <row r="630" spans="2:4" x14ac:dyDescent="0.25">
      <c r="B630" s="2"/>
      <c r="C630" s="2"/>
    </row>
    <row r="631" spans="2:4" x14ac:dyDescent="0.25">
      <c r="B631" s="2"/>
      <c r="C631" s="2"/>
    </row>
    <row r="632" spans="2:4" x14ac:dyDescent="0.25">
      <c r="B632" s="2"/>
      <c r="C632" s="2"/>
    </row>
    <row r="633" spans="2:4" x14ac:dyDescent="0.25">
      <c r="B633" s="2"/>
      <c r="C633" s="2"/>
    </row>
    <row r="634" spans="2:4" x14ac:dyDescent="0.25">
      <c r="B634" s="2"/>
      <c r="C634" s="2"/>
    </row>
    <row r="635" spans="2:4" x14ac:dyDescent="0.25">
      <c r="B635" s="2"/>
      <c r="C635" s="2"/>
    </row>
    <row r="636" spans="2:4" x14ac:dyDescent="0.25">
      <c r="B636" s="2"/>
      <c r="C636" s="2"/>
    </row>
    <row r="637" spans="2:4" x14ac:dyDescent="0.25">
      <c r="B637" s="2"/>
      <c r="C637" s="2"/>
    </row>
    <row r="638" spans="2:4" x14ac:dyDescent="0.25">
      <c r="B638" s="2"/>
      <c r="C638" s="2"/>
    </row>
    <row r="639" spans="2:4" x14ac:dyDescent="0.25">
      <c r="B639" s="2"/>
      <c r="C639" s="2"/>
    </row>
    <row r="640" spans="2:4" x14ac:dyDescent="0.25">
      <c r="B640" s="2"/>
      <c r="C640" s="2"/>
    </row>
    <row r="641" spans="2:3" x14ac:dyDescent="0.25">
      <c r="B641" s="2"/>
      <c r="C641" s="2"/>
    </row>
    <row r="642" spans="2:3" x14ac:dyDescent="0.25">
      <c r="B642" s="2"/>
      <c r="C642" s="2"/>
    </row>
    <row r="643" spans="2:3" x14ac:dyDescent="0.25">
      <c r="B643" s="2"/>
      <c r="C643" s="2"/>
    </row>
    <row r="644" spans="2:3" x14ac:dyDescent="0.25">
      <c r="B644" s="2"/>
      <c r="C644" s="2"/>
    </row>
    <row r="645" spans="2:3" x14ac:dyDescent="0.25">
      <c r="B645" s="2"/>
      <c r="C645" s="2"/>
    </row>
    <row r="646" spans="2:3" x14ac:dyDescent="0.25">
      <c r="B646" s="2"/>
      <c r="C646" s="2"/>
    </row>
    <row r="647" spans="2:3" x14ac:dyDescent="0.25">
      <c r="B647" s="2"/>
      <c r="C647" s="2"/>
    </row>
    <row r="648" spans="2:3" x14ac:dyDescent="0.25">
      <c r="B648" s="2"/>
      <c r="C648" s="2"/>
    </row>
    <row r="649" spans="2:3" x14ac:dyDescent="0.25">
      <c r="B649" s="2"/>
      <c r="C649" s="2"/>
    </row>
    <row r="650" spans="2:3" x14ac:dyDescent="0.25">
      <c r="B650" s="2"/>
      <c r="C650" s="2"/>
    </row>
    <row r="651" spans="2:3" x14ac:dyDescent="0.25">
      <c r="B651" s="2"/>
      <c r="C651" s="2"/>
    </row>
    <row r="652" spans="2:3" x14ac:dyDescent="0.25">
      <c r="B652" s="2"/>
      <c r="C652" s="2"/>
    </row>
    <row r="653" spans="2:3" x14ac:dyDescent="0.25">
      <c r="B653" s="2"/>
      <c r="C653" s="2"/>
    </row>
    <row r="654" spans="2:3" x14ac:dyDescent="0.25">
      <c r="B654" s="2"/>
      <c r="C654" s="2"/>
    </row>
    <row r="655" spans="2:3" x14ac:dyDescent="0.25">
      <c r="B655" s="2"/>
      <c r="C655" s="2"/>
    </row>
    <row r="656" spans="2:3" x14ac:dyDescent="0.25">
      <c r="B656" s="2"/>
      <c r="C656" s="2"/>
    </row>
    <row r="657" spans="2:3" x14ac:dyDescent="0.25">
      <c r="B657" s="2"/>
      <c r="C657" s="2"/>
    </row>
    <row r="658" spans="2:3" x14ac:dyDescent="0.25">
      <c r="B658" s="2"/>
      <c r="C658" s="2"/>
    </row>
    <row r="659" spans="2:3" x14ac:dyDescent="0.25">
      <c r="B659" s="2"/>
      <c r="C659" s="2"/>
    </row>
    <row r="660" spans="2:3" x14ac:dyDescent="0.25">
      <c r="B660" s="2"/>
      <c r="C660" s="2"/>
    </row>
    <row r="661" spans="2:3" x14ac:dyDescent="0.25">
      <c r="B661" s="2"/>
      <c r="C661" s="2"/>
    </row>
    <row r="662" spans="2:3" x14ac:dyDescent="0.25">
      <c r="B662" s="2"/>
      <c r="C662" s="2"/>
    </row>
    <row r="663" spans="2:3" x14ac:dyDescent="0.25">
      <c r="B663" s="2"/>
      <c r="C663" s="2"/>
    </row>
    <row r="664" spans="2:3" x14ac:dyDescent="0.25">
      <c r="B664" s="2"/>
      <c r="C664" s="2"/>
    </row>
    <row r="665" spans="2:3" x14ac:dyDescent="0.25">
      <c r="B665" s="2"/>
      <c r="C665" s="2"/>
    </row>
    <row r="666" spans="2:3" x14ac:dyDescent="0.25">
      <c r="B666" s="2"/>
      <c r="C666" s="2"/>
    </row>
    <row r="667" spans="2:3" x14ac:dyDescent="0.25">
      <c r="B667" s="2"/>
      <c r="C667" s="2"/>
    </row>
    <row r="668" spans="2:3" x14ac:dyDescent="0.25">
      <c r="B668" s="2"/>
      <c r="C668" s="2"/>
    </row>
    <row r="669" spans="2:3" x14ac:dyDescent="0.25">
      <c r="B669" s="2"/>
      <c r="C669" s="2"/>
    </row>
    <row r="670" spans="2:3" x14ac:dyDescent="0.25">
      <c r="B670" s="2"/>
      <c r="C670" s="2"/>
    </row>
    <row r="671" spans="2:3" x14ac:dyDescent="0.25">
      <c r="B671" s="2"/>
      <c r="C671" s="2"/>
    </row>
    <row r="672" spans="2:3" x14ac:dyDescent="0.25">
      <c r="B672" s="2"/>
      <c r="C672" s="2"/>
    </row>
    <row r="673" spans="2:3" x14ac:dyDescent="0.25">
      <c r="B673" s="2"/>
      <c r="C673" s="2"/>
    </row>
    <row r="674" spans="2:3" x14ac:dyDescent="0.25">
      <c r="B674" s="2"/>
      <c r="C674" s="2"/>
    </row>
    <row r="675" spans="2:3" x14ac:dyDescent="0.25">
      <c r="B675" s="2"/>
      <c r="C675" s="2"/>
    </row>
    <row r="676" spans="2:3" x14ac:dyDescent="0.25">
      <c r="B676" s="2"/>
      <c r="C676" s="2"/>
    </row>
    <row r="677" spans="2:3" x14ac:dyDescent="0.25">
      <c r="B677" s="2"/>
      <c r="C677" s="2"/>
    </row>
    <row r="678" spans="2:3" x14ac:dyDescent="0.25">
      <c r="B678" s="2"/>
      <c r="C678" s="2"/>
    </row>
    <row r="679" spans="2:3" x14ac:dyDescent="0.25">
      <c r="B679" s="2"/>
      <c r="C679" s="2"/>
    </row>
    <row r="680" spans="2:3" x14ac:dyDescent="0.25">
      <c r="B680" s="2"/>
      <c r="C680" s="2"/>
    </row>
    <row r="681" spans="2:3" x14ac:dyDescent="0.25">
      <c r="B681" s="2"/>
      <c r="C681" s="2"/>
    </row>
    <row r="682" spans="2:3" x14ac:dyDescent="0.25">
      <c r="B682" s="2"/>
      <c r="C682" s="2"/>
    </row>
    <row r="683" spans="2:3" x14ac:dyDescent="0.25">
      <c r="B683" s="2"/>
      <c r="C683" s="2"/>
    </row>
    <row r="684" spans="2:3" x14ac:dyDescent="0.25">
      <c r="B684" s="2"/>
      <c r="C684" s="2"/>
    </row>
    <row r="685" spans="2:3" x14ac:dyDescent="0.25">
      <c r="B685" s="2"/>
      <c r="C685" s="2"/>
    </row>
    <row r="686" spans="2:3" x14ac:dyDescent="0.25">
      <c r="B686" s="2"/>
      <c r="C686" s="2"/>
    </row>
    <row r="687" spans="2:3" x14ac:dyDescent="0.25">
      <c r="B687" s="2"/>
      <c r="C687" s="2"/>
    </row>
    <row r="688" spans="2:3" x14ac:dyDescent="0.25">
      <c r="B688" s="2"/>
      <c r="C688" s="2"/>
    </row>
    <row r="689" spans="2:3" x14ac:dyDescent="0.25">
      <c r="B689" s="2"/>
      <c r="C689" s="2"/>
    </row>
    <row r="690" spans="2:3" x14ac:dyDescent="0.25">
      <c r="B690" s="2"/>
      <c r="C690" s="2"/>
    </row>
    <row r="691" spans="2:3" x14ac:dyDescent="0.25">
      <c r="B691" s="2"/>
      <c r="C691" s="2"/>
    </row>
    <row r="692" spans="2:3" x14ac:dyDescent="0.25">
      <c r="B692" s="2"/>
      <c r="C692" s="2"/>
    </row>
    <row r="693" spans="2:3" x14ac:dyDescent="0.25">
      <c r="B693" s="2"/>
      <c r="C693" s="2"/>
    </row>
    <row r="694" spans="2:3" x14ac:dyDescent="0.25">
      <c r="B694" s="2"/>
      <c r="C694" s="2"/>
    </row>
    <row r="695" spans="2:3" x14ac:dyDescent="0.25">
      <c r="B695" s="2"/>
      <c r="C695" s="2"/>
    </row>
    <row r="696" spans="2:3" x14ac:dyDescent="0.25">
      <c r="B696" s="2"/>
      <c r="C696" s="2"/>
    </row>
    <row r="697" spans="2:3" x14ac:dyDescent="0.25">
      <c r="B697" s="2"/>
      <c r="C697" s="2"/>
    </row>
    <row r="698" spans="2:3" x14ac:dyDescent="0.25">
      <c r="B698" s="2"/>
      <c r="C698" s="2"/>
    </row>
    <row r="699" spans="2:3" x14ac:dyDescent="0.25">
      <c r="B699" s="2"/>
      <c r="C699" s="2"/>
    </row>
    <row r="700" spans="2:3" x14ac:dyDescent="0.25">
      <c r="B700" s="2"/>
      <c r="C700" s="2"/>
    </row>
    <row r="701" spans="2:3" x14ac:dyDescent="0.25">
      <c r="B701" s="2"/>
      <c r="C701" s="2"/>
    </row>
    <row r="702" spans="2:3" x14ac:dyDescent="0.25">
      <c r="B702" s="2"/>
      <c r="C702" s="2"/>
    </row>
    <row r="703" spans="2:3" x14ac:dyDescent="0.25">
      <c r="B703" s="2"/>
      <c r="C703" s="2"/>
    </row>
    <row r="704" spans="2:3" x14ac:dyDescent="0.25">
      <c r="B704" s="2"/>
      <c r="C704" s="2"/>
    </row>
    <row r="705" spans="2:3" x14ac:dyDescent="0.25">
      <c r="B705" s="2"/>
      <c r="C705" s="2"/>
    </row>
    <row r="706" spans="2:3" x14ac:dyDescent="0.25">
      <c r="B706" s="2"/>
      <c r="C706" s="2"/>
    </row>
    <row r="707" spans="2:3" x14ac:dyDescent="0.25">
      <c r="B707" s="2"/>
      <c r="C707" s="2"/>
    </row>
    <row r="708" spans="2:3" x14ac:dyDescent="0.25">
      <c r="B708" s="2"/>
      <c r="C708" s="2"/>
    </row>
    <row r="709" spans="2:3" x14ac:dyDescent="0.25">
      <c r="B709" s="2"/>
      <c r="C709" s="2"/>
    </row>
    <row r="710" spans="2:3" x14ac:dyDescent="0.25">
      <c r="B710" s="2"/>
      <c r="C710" s="2"/>
    </row>
    <row r="711" spans="2:3" x14ac:dyDescent="0.25">
      <c r="B711" s="2"/>
      <c r="C711" s="2"/>
    </row>
    <row r="712" spans="2:3" x14ac:dyDescent="0.25">
      <c r="B712" s="2"/>
      <c r="C712" s="2"/>
    </row>
    <row r="713" spans="2:3" x14ac:dyDescent="0.25">
      <c r="B713" s="2"/>
      <c r="C713" s="2"/>
    </row>
    <row r="714" spans="2:3" x14ac:dyDescent="0.25">
      <c r="B714" s="2"/>
      <c r="C714" s="2"/>
    </row>
    <row r="715" spans="2:3" x14ac:dyDescent="0.25">
      <c r="B715" s="2"/>
      <c r="C715" s="2"/>
    </row>
    <row r="716" spans="2:3" x14ac:dyDescent="0.25">
      <c r="B716" s="2"/>
      <c r="C716" s="2"/>
    </row>
    <row r="717" spans="2:3" x14ac:dyDescent="0.25">
      <c r="B717" s="2"/>
      <c r="C717" s="2"/>
    </row>
    <row r="718" spans="2:3" x14ac:dyDescent="0.25">
      <c r="B718" s="2"/>
      <c r="C718" s="2"/>
    </row>
    <row r="719" spans="2:3" x14ac:dyDescent="0.25">
      <c r="B719" s="2"/>
      <c r="C719" s="2"/>
    </row>
    <row r="720" spans="2:3" x14ac:dyDescent="0.25">
      <c r="B720" s="2"/>
      <c r="C720" s="2"/>
    </row>
    <row r="721" spans="2:3" x14ac:dyDescent="0.25">
      <c r="B721" s="2"/>
      <c r="C721" s="2"/>
    </row>
    <row r="722" spans="2:3" x14ac:dyDescent="0.25">
      <c r="B722" s="2"/>
      <c r="C722" s="2"/>
    </row>
    <row r="723" spans="2:3" x14ac:dyDescent="0.25">
      <c r="B723" s="2"/>
      <c r="C723" s="2"/>
    </row>
    <row r="724" spans="2:3" x14ac:dyDescent="0.25">
      <c r="B724" s="2"/>
      <c r="C724" s="2"/>
    </row>
    <row r="725" spans="2:3" x14ac:dyDescent="0.25">
      <c r="B725" s="2"/>
      <c r="C725" s="2"/>
    </row>
    <row r="726" spans="2:3" x14ac:dyDescent="0.25">
      <c r="B726" s="2"/>
      <c r="C726" s="2"/>
    </row>
    <row r="727" spans="2:3" x14ac:dyDescent="0.25">
      <c r="B727" s="2"/>
      <c r="C727" s="2"/>
    </row>
    <row r="728" spans="2:3" x14ac:dyDescent="0.25">
      <c r="B728" s="2"/>
      <c r="C728" s="2"/>
    </row>
    <row r="729" spans="2:3" x14ac:dyDescent="0.25">
      <c r="B729" s="2"/>
      <c r="C729" s="2"/>
    </row>
    <row r="730" spans="2:3" x14ac:dyDescent="0.25">
      <c r="B730" s="2"/>
      <c r="C730" s="2"/>
    </row>
    <row r="731" spans="2:3" x14ac:dyDescent="0.25">
      <c r="B731" s="2"/>
      <c r="C731" s="2"/>
    </row>
    <row r="732" spans="2:3" x14ac:dyDescent="0.25">
      <c r="B732" s="2"/>
      <c r="C732" s="2"/>
    </row>
    <row r="733" spans="2:3" x14ac:dyDescent="0.25">
      <c r="B733" s="2"/>
      <c r="C733" s="2"/>
    </row>
    <row r="734" spans="2:3" x14ac:dyDescent="0.25">
      <c r="B734" s="2"/>
      <c r="C734" s="2"/>
    </row>
    <row r="735" spans="2:3" x14ac:dyDescent="0.25">
      <c r="B735" s="2"/>
      <c r="C735" s="2"/>
    </row>
    <row r="736" spans="2:3" x14ac:dyDescent="0.25">
      <c r="B736" s="2"/>
      <c r="C736" s="2"/>
    </row>
    <row r="737" spans="2:3" x14ac:dyDescent="0.25">
      <c r="B737" s="2"/>
      <c r="C737" s="2"/>
    </row>
    <row r="738" spans="2:3" x14ac:dyDescent="0.25">
      <c r="B738" s="2"/>
      <c r="C738" s="2"/>
    </row>
    <row r="739" spans="2:3" x14ac:dyDescent="0.25">
      <c r="B739" s="2"/>
      <c r="C739" s="2"/>
    </row>
    <row r="740" spans="2:3" x14ac:dyDescent="0.25">
      <c r="B740" s="2"/>
      <c r="C740" s="2"/>
    </row>
    <row r="741" spans="2:3" x14ac:dyDescent="0.25">
      <c r="B741" s="2"/>
      <c r="C741" s="2"/>
    </row>
    <row r="742" spans="2:3" x14ac:dyDescent="0.25">
      <c r="B742" s="2"/>
      <c r="C742" s="2"/>
    </row>
    <row r="743" spans="2:3" x14ac:dyDescent="0.25">
      <c r="B743" s="2"/>
      <c r="C743" s="2"/>
    </row>
    <row r="744" spans="2:3" x14ac:dyDescent="0.25">
      <c r="B744" s="2"/>
      <c r="C744" s="2"/>
    </row>
    <row r="745" spans="2:3" x14ac:dyDescent="0.25">
      <c r="B745" s="2"/>
      <c r="C745" s="2"/>
    </row>
    <row r="746" spans="2:3" x14ac:dyDescent="0.25">
      <c r="B746" s="2"/>
      <c r="C746" s="2"/>
    </row>
    <row r="747" spans="2:3" x14ac:dyDescent="0.25">
      <c r="B747" s="2"/>
      <c r="C747" s="2"/>
    </row>
    <row r="748" spans="2:3" x14ac:dyDescent="0.25">
      <c r="B748" s="2"/>
      <c r="C748" s="2"/>
    </row>
    <row r="749" spans="2:3" x14ac:dyDescent="0.25">
      <c r="B749" s="2"/>
      <c r="C749" s="2"/>
    </row>
    <row r="750" spans="2:3" x14ac:dyDescent="0.25">
      <c r="B750" s="2"/>
      <c r="C750" s="2"/>
    </row>
    <row r="751" spans="2:3" x14ac:dyDescent="0.25">
      <c r="B751" s="2"/>
      <c r="C751" s="2"/>
    </row>
    <row r="752" spans="2:3" x14ac:dyDescent="0.25">
      <c r="B752" s="2"/>
      <c r="C752" s="2"/>
    </row>
    <row r="753" spans="2:3" x14ac:dyDescent="0.25">
      <c r="B753" s="2"/>
      <c r="C753" s="2"/>
    </row>
    <row r="754" spans="2:3" x14ac:dyDescent="0.25">
      <c r="B754" s="2"/>
      <c r="C754" s="2"/>
    </row>
    <row r="755" spans="2:3" x14ac:dyDescent="0.25">
      <c r="B755" s="2"/>
      <c r="C755" s="2"/>
    </row>
    <row r="756" spans="2:3" x14ac:dyDescent="0.25">
      <c r="B756" s="2"/>
      <c r="C756" s="2"/>
    </row>
    <row r="757" spans="2:3" x14ac:dyDescent="0.25">
      <c r="B757" s="2"/>
      <c r="C757" s="2"/>
    </row>
    <row r="758" spans="2:3" x14ac:dyDescent="0.25">
      <c r="B758" s="2"/>
      <c r="C758" s="2"/>
    </row>
    <row r="759" spans="2:3" x14ac:dyDescent="0.25">
      <c r="B759" s="2"/>
      <c r="C759" s="2"/>
    </row>
    <row r="760" spans="2:3" x14ac:dyDescent="0.25">
      <c r="B760" s="2"/>
      <c r="C760" s="2"/>
    </row>
    <row r="761" spans="2:3" x14ac:dyDescent="0.25">
      <c r="B761" s="2"/>
      <c r="C761" s="2"/>
    </row>
    <row r="762" spans="2:3" x14ac:dyDescent="0.25">
      <c r="B762" s="2"/>
      <c r="C762" s="2"/>
    </row>
    <row r="763" spans="2:3" x14ac:dyDescent="0.25">
      <c r="B763" s="2"/>
      <c r="C763" s="2"/>
    </row>
    <row r="764" spans="2:3" x14ac:dyDescent="0.25">
      <c r="B764" s="2"/>
      <c r="C764" s="2"/>
    </row>
    <row r="765" spans="2:3" x14ac:dyDescent="0.25">
      <c r="B765" s="2"/>
      <c r="C765" s="2"/>
    </row>
    <row r="766" spans="2:3" x14ac:dyDescent="0.25">
      <c r="B766" s="2"/>
      <c r="C766" s="2"/>
    </row>
    <row r="767" spans="2:3" x14ac:dyDescent="0.25">
      <c r="B767" s="2"/>
      <c r="C767" s="2"/>
    </row>
    <row r="768" spans="2:3" x14ac:dyDescent="0.25">
      <c r="B768" s="2"/>
      <c r="C768" s="2"/>
    </row>
    <row r="769" spans="2:3" x14ac:dyDescent="0.25">
      <c r="B769" s="2"/>
      <c r="C769" s="2"/>
    </row>
    <row r="770" spans="2:3" x14ac:dyDescent="0.25">
      <c r="B770" s="2"/>
      <c r="C770" s="2"/>
    </row>
    <row r="771" spans="2:3" x14ac:dyDescent="0.25">
      <c r="B771" s="2"/>
      <c r="C771" s="2"/>
    </row>
    <row r="772" spans="2:3" x14ac:dyDescent="0.25">
      <c r="B772" s="2"/>
      <c r="C772" s="2"/>
    </row>
    <row r="773" spans="2:3" x14ac:dyDescent="0.25">
      <c r="B773" s="2"/>
      <c r="C773" s="2"/>
    </row>
    <row r="774" spans="2:3" x14ac:dyDescent="0.25">
      <c r="B774" s="2"/>
      <c r="C774" s="2"/>
    </row>
    <row r="775" spans="2:3" x14ac:dyDescent="0.25">
      <c r="B775" s="2"/>
      <c r="C775" s="2"/>
    </row>
    <row r="776" spans="2:3" x14ac:dyDescent="0.25">
      <c r="B776" s="2"/>
      <c r="C776" s="2"/>
    </row>
    <row r="777" spans="2:3" x14ac:dyDescent="0.25">
      <c r="B777" s="2"/>
      <c r="C777" s="2"/>
    </row>
    <row r="778" spans="2:3" x14ac:dyDescent="0.25">
      <c r="B778" s="2"/>
      <c r="C778" s="2"/>
    </row>
    <row r="779" spans="2:3" x14ac:dyDescent="0.25">
      <c r="B779" s="2"/>
      <c r="C779" s="2"/>
    </row>
    <row r="780" spans="2:3" x14ac:dyDescent="0.25">
      <c r="B780" s="2"/>
      <c r="C780" s="2"/>
    </row>
    <row r="781" spans="2:3" x14ac:dyDescent="0.25">
      <c r="B781" s="2"/>
      <c r="C781" s="2"/>
    </row>
    <row r="782" spans="2:3" x14ac:dyDescent="0.25">
      <c r="B782" s="2"/>
      <c r="C782" s="2"/>
    </row>
    <row r="783" spans="2:3" x14ac:dyDescent="0.25">
      <c r="B783" s="2"/>
      <c r="C783" s="2"/>
    </row>
    <row r="784" spans="2:3" x14ac:dyDescent="0.25">
      <c r="B784" s="2"/>
      <c r="C784" s="2"/>
    </row>
    <row r="785" spans="2:3" x14ac:dyDescent="0.25">
      <c r="B785" s="2"/>
      <c r="C785" s="2"/>
    </row>
    <row r="786" spans="2:3" x14ac:dyDescent="0.25">
      <c r="B786" s="2"/>
      <c r="C786" s="2"/>
    </row>
    <row r="787" spans="2:3" x14ac:dyDescent="0.25">
      <c r="B787" s="2"/>
      <c r="C787" s="2"/>
    </row>
    <row r="788" spans="2:3" x14ac:dyDescent="0.25">
      <c r="B788" s="2"/>
      <c r="C788" s="2"/>
    </row>
    <row r="789" spans="2:3" x14ac:dyDescent="0.25">
      <c r="B789" s="2"/>
      <c r="C789" s="2"/>
    </row>
    <row r="790" spans="2:3" x14ac:dyDescent="0.25">
      <c r="B790" s="2"/>
      <c r="C790" s="2"/>
    </row>
    <row r="791" spans="2:3" x14ac:dyDescent="0.25">
      <c r="B791" s="2"/>
      <c r="C791" s="2"/>
    </row>
    <row r="792" spans="2:3" x14ac:dyDescent="0.25">
      <c r="B792" s="2"/>
      <c r="C792" s="2"/>
    </row>
    <row r="793" spans="2:3" x14ac:dyDescent="0.25">
      <c r="B793" s="2"/>
      <c r="C793" s="2"/>
    </row>
    <row r="794" spans="2:3" x14ac:dyDescent="0.25">
      <c r="B794" s="2"/>
      <c r="C794" s="2"/>
    </row>
    <row r="795" spans="2:3" x14ac:dyDescent="0.25">
      <c r="B795" s="2"/>
      <c r="C795" s="2"/>
    </row>
    <row r="796" spans="2:3" x14ac:dyDescent="0.25">
      <c r="B796" s="2"/>
      <c r="C796" s="2"/>
    </row>
    <row r="797" spans="2:3" x14ac:dyDescent="0.25">
      <c r="B797" s="2"/>
      <c r="C797" s="2"/>
    </row>
    <row r="798" spans="2:3" x14ac:dyDescent="0.25">
      <c r="B798" s="2"/>
      <c r="C798" s="2"/>
    </row>
    <row r="799" spans="2:3" x14ac:dyDescent="0.25">
      <c r="B799" s="2"/>
      <c r="C799" s="2"/>
    </row>
    <row r="800" spans="2:3" x14ac:dyDescent="0.25">
      <c r="B800" s="2"/>
      <c r="C800" s="2"/>
    </row>
    <row r="801" spans="2:3" x14ac:dyDescent="0.25">
      <c r="B801" s="2"/>
      <c r="C801" s="2"/>
    </row>
    <row r="802" spans="2:3" x14ac:dyDescent="0.25">
      <c r="B802" s="2"/>
      <c r="C802" s="2"/>
    </row>
    <row r="803" spans="2:3" x14ac:dyDescent="0.25">
      <c r="B803" s="2"/>
      <c r="C803" s="2"/>
    </row>
    <row r="804" spans="2:3" x14ac:dyDescent="0.25">
      <c r="B804" s="2"/>
      <c r="C804" s="2"/>
    </row>
    <row r="805" spans="2:3" x14ac:dyDescent="0.25">
      <c r="B805" s="2"/>
      <c r="C805" s="2"/>
    </row>
    <row r="806" spans="2:3" x14ac:dyDescent="0.25">
      <c r="B806" s="2"/>
      <c r="C806" s="2"/>
    </row>
    <row r="807" spans="2:3" x14ac:dyDescent="0.25">
      <c r="B807" s="2"/>
      <c r="C807" s="2"/>
    </row>
    <row r="808" spans="2:3" x14ac:dyDescent="0.25">
      <c r="B808" s="2"/>
      <c r="C808" s="2"/>
    </row>
    <row r="809" spans="2:3" x14ac:dyDescent="0.25">
      <c r="B809" s="2"/>
      <c r="C809" s="2"/>
    </row>
    <row r="810" spans="2:3" x14ac:dyDescent="0.25">
      <c r="B810" s="2"/>
      <c r="C810" s="2"/>
    </row>
    <row r="811" spans="2:3" x14ac:dyDescent="0.25">
      <c r="B811" s="2"/>
      <c r="C811" s="2"/>
    </row>
    <row r="812" spans="2:3" x14ac:dyDescent="0.25">
      <c r="B812" s="2"/>
      <c r="C812" s="2"/>
    </row>
    <row r="813" spans="2:3" x14ac:dyDescent="0.25">
      <c r="B813" s="2"/>
      <c r="C813" s="2"/>
    </row>
    <row r="814" spans="2:3" x14ac:dyDescent="0.25">
      <c r="B814" s="2"/>
      <c r="C814" s="2"/>
    </row>
    <row r="815" spans="2:3" x14ac:dyDescent="0.25">
      <c r="B815" s="2"/>
      <c r="C815" s="2"/>
    </row>
    <row r="816" spans="2:3" x14ac:dyDescent="0.25">
      <c r="B816" s="2"/>
      <c r="C816" s="2"/>
    </row>
    <row r="817" spans="2:3" x14ac:dyDescent="0.25">
      <c r="B817" s="2"/>
      <c r="C817" s="2"/>
    </row>
    <row r="818" spans="2:3" x14ac:dyDescent="0.25">
      <c r="B818" s="2"/>
      <c r="C818" s="2"/>
    </row>
    <row r="819" spans="2:3" x14ac:dyDescent="0.25">
      <c r="B819" s="2"/>
      <c r="C819" s="2"/>
    </row>
    <row r="820" spans="2:3" x14ac:dyDescent="0.25">
      <c r="B820" s="2"/>
      <c r="C820" s="2"/>
    </row>
    <row r="821" spans="2:3" x14ac:dyDescent="0.25">
      <c r="B821" s="2"/>
      <c r="C821" s="2"/>
    </row>
    <row r="822" spans="2:3" x14ac:dyDescent="0.25">
      <c r="B822" s="2"/>
      <c r="C822" s="2"/>
    </row>
    <row r="823" spans="2:3" x14ac:dyDescent="0.25">
      <c r="B823" s="2"/>
      <c r="C823" s="2"/>
    </row>
    <row r="824" spans="2:3" x14ac:dyDescent="0.25">
      <c r="B824" s="2"/>
      <c r="C824" s="2"/>
    </row>
    <row r="825" spans="2:3" x14ac:dyDescent="0.25">
      <c r="B825" s="2"/>
      <c r="C825" s="2"/>
    </row>
    <row r="826" spans="2:3" x14ac:dyDescent="0.25">
      <c r="B826" s="2"/>
      <c r="C826" s="2"/>
    </row>
    <row r="827" spans="2:3" x14ac:dyDescent="0.25">
      <c r="B827" s="2"/>
      <c r="C827" s="2"/>
    </row>
    <row r="828" spans="2:3" x14ac:dyDescent="0.25">
      <c r="B828" s="2"/>
      <c r="C828" s="2"/>
    </row>
    <row r="829" spans="2:3" x14ac:dyDescent="0.25">
      <c r="B829" s="2"/>
      <c r="C829" s="2"/>
    </row>
    <row r="830" spans="2:3" x14ac:dyDescent="0.25">
      <c r="B830" s="2"/>
      <c r="C830" s="2"/>
    </row>
    <row r="831" spans="2:3" x14ac:dyDescent="0.25">
      <c r="B831" s="2"/>
      <c r="C831" s="2"/>
    </row>
    <row r="832" spans="2:3" x14ac:dyDescent="0.25">
      <c r="B832" s="2"/>
      <c r="C832" s="2"/>
    </row>
    <row r="833" spans="2:3" x14ac:dyDescent="0.25">
      <c r="B833" s="2"/>
      <c r="C833" s="2"/>
    </row>
    <row r="834" spans="2:3" x14ac:dyDescent="0.25">
      <c r="B834" s="2"/>
      <c r="C834" s="2"/>
    </row>
    <row r="835" spans="2:3" x14ac:dyDescent="0.25">
      <c r="B835" s="2"/>
      <c r="C835" s="2"/>
    </row>
    <row r="836" spans="2:3" x14ac:dyDescent="0.25">
      <c r="B836" s="2"/>
      <c r="C836" s="2"/>
    </row>
    <row r="837" spans="2:3" x14ac:dyDescent="0.25">
      <c r="B837" s="2"/>
      <c r="C837" s="2"/>
    </row>
    <row r="838" spans="2:3" x14ac:dyDescent="0.25">
      <c r="B838" s="2"/>
      <c r="C838" s="2"/>
    </row>
    <row r="839" spans="2:3" x14ac:dyDescent="0.25">
      <c r="B839" s="2"/>
      <c r="C839" s="2"/>
    </row>
    <row r="840" spans="2:3" x14ac:dyDescent="0.25">
      <c r="B840" s="2"/>
      <c r="C840" s="2"/>
    </row>
    <row r="841" spans="2:3" x14ac:dyDescent="0.25">
      <c r="B841" s="2"/>
      <c r="C841" s="2"/>
    </row>
    <row r="842" spans="2:3" x14ac:dyDescent="0.25">
      <c r="B842" s="2"/>
      <c r="C842" s="2"/>
    </row>
    <row r="843" spans="2:3" x14ac:dyDescent="0.25">
      <c r="B843" s="2"/>
      <c r="C843" s="2"/>
    </row>
    <row r="844" spans="2:3" x14ac:dyDescent="0.25">
      <c r="B844" s="2"/>
      <c r="C844" s="2"/>
    </row>
    <row r="845" spans="2:3" x14ac:dyDescent="0.25">
      <c r="B845" s="2"/>
      <c r="C845" s="2"/>
    </row>
    <row r="846" spans="2:3" x14ac:dyDescent="0.25">
      <c r="B846" s="2"/>
      <c r="C846" s="2"/>
    </row>
    <row r="847" spans="2:3" x14ac:dyDescent="0.25">
      <c r="B847" s="2"/>
      <c r="C847" s="2"/>
    </row>
    <row r="848" spans="2:3" x14ac:dyDescent="0.25">
      <c r="B848" s="2"/>
      <c r="C848" s="2"/>
    </row>
    <row r="849" spans="2:3" x14ac:dyDescent="0.25">
      <c r="B849" s="2"/>
      <c r="C849" s="2"/>
    </row>
    <row r="850" spans="2:3" x14ac:dyDescent="0.25">
      <c r="B850" s="2"/>
      <c r="C850" s="2"/>
    </row>
    <row r="851" spans="2:3" x14ac:dyDescent="0.25">
      <c r="B851" s="2"/>
      <c r="C851" s="2"/>
    </row>
    <row r="852" spans="2:3" x14ac:dyDescent="0.25">
      <c r="B852" s="2"/>
      <c r="C852" s="2"/>
    </row>
    <row r="853" spans="2:3" x14ac:dyDescent="0.25">
      <c r="B853" s="2"/>
      <c r="C853" s="2"/>
    </row>
    <row r="854" spans="2:3" x14ac:dyDescent="0.25">
      <c r="B854" s="2"/>
      <c r="C854" s="2"/>
    </row>
    <row r="855" spans="2:3" x14ac:dyDescent="0.25">
      <c r="B855" s="2"/>
      <c r="C855" s="2"/>
    </row>
    <row r="856" spans="2:3" x14ac:dyDescent="0.25">
      <c r="B856" s="2"/>
      <c r="C856" s="2"/>
    </row>
    <row r="857" spans="2:3" x14ac:dyDescent="0.25">
      <c r="B857" s="2"/>
      <c r="C857" s="2"/>
    </row>
    <row r="858" spans="2:3" x14ac:dyDescent="0.25">
      <c r="B858" s="2"/>
      <c r="C858" s="2"/>
    </row>
    <row r="859" spans="2:3" x14ac:dyDescent="0.25">
      <c r="B859" s="2"/>
      <c r="C859" s="2"/>
    </row>
    <row r="860" spans="2:3" x14ac:dyDescent="0.25">
      <c r="B860" s="2"/>
      <c r="C860" s="2"/>
    </row>
    <row r="861" spans="2:3" x14ac:dyDescent="0.25">
      <c r="B861" s="2"/>
      <c r="C861" s="2"/>
    </row>
    <row r="862" spans="2:3" x14ac:dyDescent="0.25">
      <c r="B862" s="2"/>
      <c r="C862" s="2"/>
    </row>
    <row r="863" spans="2:3" x14ac:dyDescent="0.25">
      <c r="B863" s="2"/>
      <c r="C863" s="2"/>
    </row>
    <row r="864" spans="2:3" x14ac:dyDescent="0.25">
      <c r="B864" s="2"/>
      <c r="C864" s="2"/>
    </row>
    <row r="865" spans="2:3" x14ac:dyDescent="0.25">
      <c r="B865" s="2"/>
      <c r="C865" s="2"/>
    </row>
    <row r="866" spans="2:3" x14ac:dyDescent="0.25">
      <c r="B866" s="2"/>
      <c r="C866" s="2"/>
    </row>
    <row r="867" spans="2:3" x14ac:dyDescent="0.25">
      <c r="B867" s="2"/>
      <c r="C867" s="2"/>
    </row>
    <row r="868" spans="2:3" x14ac:dyDescent="0.25">
      <c r="B868" s="2"/>
      <c r="C868" s="2"/>
    </row>
    <row r="869" spans="2:3" x14ac:dyDescent="0.25">
      <c r="B869" s="2"/>
      <c r="C869" s="2"/>
    </row>
    <row r="870" spans="2:3" x14ac:dyDescent="0.25">
      <c r="B870" s="2"/>
      <c r="C870" s="2"/>
    </row>
    <row r="871" spans="2:3" x14ac:dyDescent="0.25">
      <c r="B871" s="2"/>
      <c r="C871" s="2"/>
    </row>
    <row r="872" spans="2:3" x14ac:dyDescent="0.25">
      <c r="B872" s="2"/>
      <c r="C872" s="2"/>
    </row>
    <row r="873" spans="2:3" x14ac:dyDescent="0.25">
      <c r="B873" s="2"/>
      <c r="C873" s="2"/>
    </row>
    <row r="874" spans="2:3" x14ac:dyDescent="0.25">
      <c r="B874" s="2"/>
      <c r="C874" s="2"/>
    </row>
    <row r="875" spans="2:3" x14ac:dyDescent="0.25">
      <c r="B875" s="2"/>
      <c r="C875" s="2"/>
    </row>
    <row r="876" spans="2:3" x14ac:dyDescent="0.25">
      <c r="B876" s="2"/>
      <c r="C876" s="2"/>
    </row>
    <row r="877" spans="2:3" x14ac:dyDescent="0.25">
      <c r="B877" s="2"/>
      <c r="C877" s="2"/>
    </row>
    <row r="878" spans="2:3" x14ac:dyDescent="0.25">
      <c r="B878" s="2"/>
      <c r="C878" s="2"/>
    </row>
    <row r="879" spans="2:3" x14ac:dyDescent="0.25">
      <c r="B879" s="2"/>
      <c r="C879" s="2"/>
    </row>
    <row r="880" spans="2:3" x14ac:dyDescent="0.25">
      <c r="B880" s="2"/>
      <c r="C880" s="2"/>
    </row>
    <row r="881" spans="2:3" x14ac:dyDescent="0.25">
      <c r="B881" s="2"/>
      <c r="C881" s="2"/>
    </row>
    <row r="882" spans="2:3" x14ac:dyDescent="0.25">
      <c r="B882" s="2"/>
      <c r="C882" s="2"/>
    </row>
    <row r="883" spans="2:3" x14ac:dyDescent="0.25">
      <c r="B883" s="2"/>
      <c r="C883" s="2"/>
    </row>
    <row r="884" spans="2:3" x14ac:dyDescent="0.25">
      <c r="B884" s="2"/>
      <c r="C884" s="2"/>
    </row>
    <row r="885" spans="2:3" x14ac:dyDescent="0.25">
      <c r="B885" s="2"/>
      <c r="C885" s="2"/>
    </row>
    <row r="886" spans="2:3" x14ac:dyDescent="0.25">
      <c r="B886" s="2"/>
      <c r="C886" s="2"/>
    </row>
    <row r="887" spans="2:3" x14ac:dyDescent="0.25">
      <c r="B887" s="2"/>
      <c r="C887" s="2"/>
    </row>
    <row r="888" spans="2:3" x14ac:dyDescent="0.25">
      <c r="B888" s="2"/>
      <c r="C888" s="2"/>
    </row>
    <row r="889" spans="2:3" x14ac:dyDescent="0.25">
      <c r="B889" s="2"/>
      <c r="C889" s="2"/>
    </row>
    <row r="890" spans="2:3" x14ac:dyDescent="0.25">
      <c r="B890" s="2"/>
      <c r="C890" s="2"/>
    </row>
    <row r="891" spans="2:3" x14ac:dyDescent="0.25">
      <c r="B891" s="2"/>
      <c r="C891" s="2"/>
    </row>
    <row r="892" spans="2:3" x14ac:dyDescent="0.25">
      <c r="B892" s="2"/>
      <c r="C892" s="2"/>
    </row>
    <row r="893" spans="2:3" x14ac:dyDescent="0.25">
      <c r="B893" s="2"/>
      <c r="C893" s="2"/>
    </row>
    <row r="894" spans="2:3" x14ac:dyDescent="0.25">
      <c r="B894" s="2"/>
      <c r="C894" s="2"/>
    </row>
    <row r="895" spans="2:3" x14ac:dyDescent="0.25">
      <c r="B895" s="2"/>
      <c r="C895" s="2"/>
    </row>
    <row r="896" spans="2:3" x14ac:dyDescent="0.25">
      <c r="B896" s="2"/>
      <c r="C896" s="2"/>
    </row>
    <row r="897" spans="2:3" x14ac:dyDescent="0.25">
      <c r="B897" s="2"/>
      <c r="C897" s="2"/>
    </row>
    <row r="898" spans="2:3" x14ac:dyDescent="0.25">
      <c r="B898" s="2"/>
      <c r="C898" s="2"/>
    </row>
    <row r="899" spans="2:3" x14ac:dyDescent="0.25">
      <c r="B899" s="2"/>
      <c r="C899" s="2"/>
    </row>
    <row r="900" spans="2:3" x14ac:dyDescent="0.25">
      <c r="B900" s="2"/>
      <c r="C900" s="2"/>
    </row>
    <row r="901" spans="2:3" x14ac:dyDescent="0.25">
      <c r="B901" s="2"/>
      <c r="C901" s="2"/>
    </row>
    <row r="902" spans="2:3" x14ac:dyDescent="0.25">
      <c r="B902" s="2"/>
      <c r="C902" s="2"/>
    </row>
    <row r="903" spans="2:3" x14ac:dyDescent="0.25">
      <c r="B903" s="2"/>
      <c r="C903" s="2"/>
    </row>
    <row r="904" spans="2:3" x14ac:dyDescent="0.25">
      <c r="B904" s="2"/>
      <c r="C904" s="2"/>
    </row>
    <row r="905" spans="2:3" x14ac:dyDescent="0.25">
      <c r="B905" s="2"/>
      <c r="C905" s="2"/>
    </row>
    <row r="906" spans="2:3" x14ac:dyDescent="0.25">
      <c r="B906" s="2"/>
      <c r="C906" s="2"/>
    </row>
    <row r="907" spans="2:3" x14ac:dyDescent="0.25">
      <c r="B907" s="2"/>
      <c r="C907" s="2"/>
    </row>
    <row r="908" spans="2:3" x14ac:dyDescent="0.25">
      <c r="B908" s="2"/>
      <c r="C908" s="2"/>
    </row>
    <row r="909" spans="2:3" x14ac:dyDescent="0.25">
      <c r="B909" s="2"/>
      <c r="C909" s="2"/>
    </row>
    <row r="910" spans="2:3" x14ac:dyDescent="0.25">
      <c r="B910" s="2"/>
      <c r="C910" s="2"/>
    </row>
    <row r="911" spans="2:3" x14ac:dyDescent="0.25">
      <c r="B911" s="2"/>
      <c r="C911" s="2"/>
    </row>
    <row r="912" spans="2:3" x14ac:dyDescent="0.25">
      <c r="B912" s="2"/>
      <c r="C912" s="2"/>
    </row>
    <row r="913" spans="2:3" x14ac:dyDescent="0.25">
      <c r="B913" s="2"/>
      <c r="C913" s="2"/>
    </row>
    <row r="914" spans="2:3" x14ac:dyDescent="0.25">
      <c r="B914" s="2"/>
      <c r="C914" s="2"/>
    </row>
    <row r="915" spans="2:3" x14ac:dyDescent="0.25">
      <c r="B915" s="2"/>
      <c r="C915" s="2"/>
    </row>
    <row r="916" spans="2:3" x14ac:dyDescent="0.25">
      <c r="B916" s="2"/>
      <c r="C916" s="2"/>
    </row>
    <row r="917" spans="2:3" x14ac:dyDescent="0.25">
      <c r="B917" s="2"/>
      <c r="C917" s="2"/>
    </row>
    <row r="918" spans="2:3" x14ac:dyDescent="0.25">
      <c r="B918" s="2"/>
      <c r="C918" s="2"/>
    </row>
    <row r="919" spans="2:3" x14ac:dyDescent="0.25">
      <c r="B919" s="2"/>
      <c r="C919" s="2"/>
    </row>
    <row r="920" spans="2:3" x14ac:dyDescent="0.25">
      <c r="B920" s="2"/>
      <c r="C920" s="2"/>
    </row>
    <row r="921" spans="2:3" x14ac:dyDescent="0.25">
      <c r="B921" s="2"/>
      <c r="C921" s="2"/>
    </row>
    <row r="922" spans="2:3" x14ac:dyDescent="0.25">
      <c r="B922" s="2"/>
      <c r="C922" s="2"/>
    </row>
    <row r="923" spans="2:3" x14ac:dyDescent="0.25">
      <c r="B923" s="2"/>
      <c r="C923" s="2"/>
    </row>
    <row r="924" spans="2:3" x14ac:dyDescent="0.25">
      <c r="B924" s="2"/>
      <c r="C924" s="2"/>
    </row>
    <row r="925" spans="2:3" x14ac:dyDescent="0.25">
      <c r="B925" s="2"/>
      <c r="C925" s="2"/>
    </row>
    <row r="926" spans="2:3" x14ac:dyDescent="0.25">
      <c r="B926" s="2"/>
      <c r="C926" s="2"/>
    </row>
    <row r="927" spans="2:3" x14ac:dyDescent="0.25">
      <c r="B927" s="2"/>
      <c r="C927" s="2"/>
    </row>
    <row r="928" spans="2:3" x14ac:dyDescent="0.25">
      <c r="B928" s="2"/>
      <c r="C928" s="2"/>
    </row>
    <row r="929" spans="2:3" x14ac:dyDescent="0.25">
      <c r="B929" s="2"/>
      <c r="C929" s="2"/>
    </row>
    <row r="930" spans="2:3" x14ac:dyDescent="0.25">
      <c r="B930" s="2"/>
      <c r="C930" s="2"/>
    </row>
    <row r="931" spans="2:3" x14ac:dyDescent="0.25">
      <c r="B931" s="2"/>
      <c r="C931" s="2"/>
    </row>
    <row r="932" spans="2:3" x14ac:dyDescent="0.25">
      <c r="B932" s="2"/>
      <c r="C932" s="2"/>
    </row>
    <row r="933" spans="2:3" x14ac:dyDescent="0.25">
      <c r="B933" s="2"/>
      <c r="C933" s="2"/>
    </row>
    <row r="934" spans="2:3" x14ac:dyDescent="0.25">
      <c r="B934" s="2"/>
      <c r="C934" s="2"/>
    </row>
    <row r="935" spans="2:3" x14ac:dyDescent="0.25">
      <c r="B935" s="2"/>
      <c r="C935" s="2"/>
    </row>
    <row r="936" spans="2:3" x14ac:dyDescent="0.25">
      <c r="B936" s="2"/>
      <c r="C936" s="2"/>
    </row>
    <row r="937" spans="2:3" x14ac:dyDescent="0.25">
      <c r="B937" s="2"/>
      <c r="C937" s="2"/>
    </row>
    <row r="938" spans="2:3" x14ac:dyDescent="0.25">
      <c r="B938" s="2"/>
      <c r="C938" s="2"/>
    </row>
    <row r="939" spans="2:3" x14ac:dyDescent="0.25">
      <c r="B939" s="2"/>
      <c r="C939" s="2"/>
    </row>
    <row r="940" spans="2:3" x14ac:dyDescent="0.25">
      <c r="B940" s="2"/>
      <c r="C940" s="2"/>
    </row>
    <row r="941" spans="2:3" x14ac:dyDescent="0.25">
      <c r="B941" s="2"/>
      <c r="C941" s="2"/>
    </row>
    <row r="942" spans="2:3" x14ac:dyDescent="0.25">
      <c r="B942" s="2"/>
      <c r="C942" s="2"/>
    </row>
    <row r="943" spans="2:3" x14ac:dyDescent="0.25">
      <c r="B943" s="2"/>
      <c r="C943" s="2"/>
    </row>
    <row r="944" spans="2:3" x14ac:dyDescent="0.25">
      <c r="B944" s="2"/>
      <c r="C944" s="2"/>
    </row>
    <row r="945" spans="2:3" x14ac:dyDescent="0.25">
      <c r="B945" s="2"/>
      <c r="C945" s="2"/>
    </row>
    <row r="946" spans="2:3" x14ac:dyDescent="0.25">
      <c r="B946" s="2"/>
      <c r="C946" s="2"/>
    </row>
    <row r="947" spans="2:3" x14ac:dyDescent="0.25">
      <c r="B947" s="2"/>
      <c r="C947" s="2"/>
    </row>
    <row r="948" spans="2:3" x14ac:dyDescent="0.25">
      <c r="B948" s="2"/>
      <c r="C948" s="2"/>
    </row>
    <row r="949" spans="2:3" x14ac:dyDescent="0.25">
      <c r="B949" s="2"/>
      <c r="C949" s="2"/>
    </row>
    <row r="950" spans="2:3" x14ac:dyDescent="0.25">
      <c r="B950" s="2"/>
      <c r="C950" s="2"/>
    </row>
    <row r="951" spans="2:3" x14ac:dyDescent="0.25">
      <c r="B951" s="2"/>
      <c r="C951" s="2"/>
    </row>
    <row r="952" spans="2:3" x14ac:dyDescent="0.25">
      <c r="B952" s="2"/>
      <c r="C952" s="2"/>
    </row>
    <row r="953" spans="2:3" x14ac:dyDescent="0.25">
      <c r="B953" s="2"/>
      <c r="C953" s="2"/>
    </row>
    <row r="954" spans="2:3" x14ac:dyDescent="0.25">
      <c r="B954" s="2"/>
      <c r="C954" s="2"/>
    </row>
    <row r="955" spans="2:3" x14ac:dyDescent="0.25">
      <c r="B955" s="2"/>
      <c r="C955" s="2"/>
    </row>
    <row r="956" spans="2:3" x14ac:dyDescent="0.25">
      <c r="B956" s="2"/>
      <c r="C956" s="2"/>
    </row>
    <row r="957" spans="2:3" x14ac:dyDescent="0.25">
      <c r="B957" s="2"/>
      <c r="C957" s="2"/>
    </row>
    <row r="958" spans="2:3" x14ac:dyDescent="0.25">
      <c r="B958" s="2"/>
      <c r="C958" s="2"/>
    </row>
    <row r="959" spans="2:3" x14ac:dyDescent="0.25">
      <c r="B959" s="2"/>
      <c r="C959" s="2"/>
    </row>
    <row r="960" spans="2:3" x14ac:dyDescent="0.25">
      <c r="B960" s="2"/>
      <c r="C960" s="2"/>
    </row>
    <row r="961" spans="2:3" x14ac:dyDescent="0.25">
      <c r="B961" s="2"/>
      <c r="C961" s="2"/>
    </row>
    <row r="962" spans="2:3" x14ac:dyDescent="0.25">
      <c r="B962" s="2"/>
      <c r="C962" s="2"/>
    </row>
    <row r="963" spans="2:3" x14ac:dyDescent="0.25">
      <c r="B963" s="2"/>
      <c r="C963" s="2"/>
    </row>
    <row r="964" spans="2:3" x14ac:dyDescent="0.25">
      <c r="B964" s="2"/>
      <c r="C964" s="2"/>
    </row>
    <row r="965" spans="2:3" x14ac:dyDescent="0.25">
      <c r="B965" s="2"/>
      <c r="C965" s="2"/>
    </row>
    <row r="966" spans="2:3" x14ac:dyDescent="0.25">
      <c r="B966" s="2"/>
      <c r="C966" s="2"/>
    </row>
    <row r="967" spans="2:3" x14ac:dyDescent="0.25">
      <c r="B967" s="2"/>
      <c r="C967" s="2"/>
    </row>
    <row r="968" spans="2:3" x14ac:dyDescent="0.25">
      <c r="B968" s="2"/>
      <c r="C968" s="2"/>
    </row>
    <row r="969" spans="2:3" x14ac:dyDescent="0.25">
      <c r="B969" s="2"/>
      <c r="C969" s="2"/>
    </row>
    <row r="970" spans="2:3" x14ac:dyDescent="0.25">
      <c r="B970" s="2"/>
      <c r="C970" s="2"/>
    </row>
    <row r="971" spans="2:3" x14ac:dyDescent="0.25">
      <c r="B971" s="2"/>
      <c r="C971" s="2"/>
    </row>
    <row r="972" spans="2:3" x14ac:dyDescent="0.25">
      <c r="B972" s="2"/>
      <c r="C972" s="2"/>
    </row>
    <row r="973" spans="2:3" x14ac:dyDescent="0.25">
      <c r="B973" s="2"/>
      <c r="C973" s="2"/>
    </row>
    <row r="974" spans="2:3" x14ac:dyDescent="0.25">
      <c r="B974" s="2"/>
      <c r="C974" s="2"/>
    </row>
    <row r="975" spans="2:3" x14ac:dyDescent="0.25">
      <c r="B975" s="2"/>
      <c r="C975" s="2"/>
    </row>
    <row r="976" spans="2:3" x14ac:dyDescent="0.25">
      <c r="B976" s="2"/>
      <c r="C976" s="2"/>
    </row>
    <row r="977" spans="2:3" x14ac:dyDescent="0.25">
      <c r="B977" s="2"/>
      <c r="C977" s="2"/>
    </row>
    <row r="978" spans="2:3" x14ac:dyDescent="0.25">
      <c r="B978" s="2"/>
      <c r="C978" s="2"/>
    </row>
    <row r="979" spans="2:3" x14ac:dyDescent="0.25">
      <c r="B979" s="2"/>
      <c r="C979" s="2"/>
    </row>
    <row r="980" spans="2:3" x14ac:dyDescent="0.25">
      <c r="B980" s="2"/>
      <c r="C980" s="2"/>
    </row>
    <row r="981" spans="2:3" x14ac:dyDescent="0.25">
      <c r="B981" s="2"/>
      <c r="C981" s="2"/>
    </row>
    <row r="982" spans="2:3" x14ac:dyDescent="0.25">
      <c r="B982" s="2"/>
      <c r="C982" s="2"/>
    </row>
    <row r="983" spans="2:3" x14ac:dyDescent="0.25">
      <c r="B983" s="2"/>
      <c r="C983" s="2"/>
    </row>
    <row r="984" spans="2:3" x14ac:dyDescent="0.25">
      <c r="B984" s="2"/>
      <c r="C984" s="2"/>
    </row>
    <row r="985" spans="2:3" x14ac:dyDescent="0.25">
      <c r="B985" s="2"/>
      <c r="C985" s="2"/>
    </row>
    <row r="986" spans="2:3" x14ac:dyDescent="0.25">
      <c r="B986" s="2"/>
      <c r="C986" s="2"/>
    </row>
    <row r="987" spans="2:3" x14ac:dyDescent="0.25">
      <c r="B987" s="2"/>
      <c r="C987" s="2"/>
    </row>
    <row r="988" spans="2:3" x14ac:dyDescent="0.25">
      <c r="B988" s="2"/>
      <c r="C988" s="2"/>
    </row>
    <row r="989" spans="2:3" x14ac:dyDescent="0.25">
      <c r="B989" s="2"/>
      <c r="C989" s="2"/>
    </row>
    <row r="990" spans="2:3" x14ac:dyDescent="0.25">
      <c r="B990" s="2"/>
      <c r="C990" s="2"/>
    </row>
    <row r="991" spans="2:3" x14ac:dyDescent="0.25">
      <c r="B991" s="2"/>
      <c r="C991" s="2"/>
    </row>
    <row r="992" spans="2:3" x14ac:dyDescent="0.25">
      <c r="B992" s="2"/>
      <c r="C992" s="2"/>
    </row>
    <row r="993" spans="2:3" x14ac:dyDescent="0.25">
      <c r="B993" s="2"/>
      <c r="C993" s="2"/>
    </row>
    <row r="994" spans="2:3" x14ac:dyDescent="0.25">
      <c r="B994" s="2"/>
      <c r="C994" s="2"/>
    </row>
    <row r="995" spans="2:3" x14ac:dyDescent="0.25">
      <c r="B995" s="2"/>
      <c r="C995" s="2"/>
    </row>
    <row r="996" spans="2:3" x14ac:dyDescent="0.25">
      <c r="B996" s="2"/>
      <c r="C996" s="2"/>
    </row>
    <row r="997" spans="2:3" x14ac:dyDescent="0.25">
      <c r="B997" s="2"/>
      <c r="C997" s="2"/>
    </row>
    <row r="998" spans="2:3" x14ac:dyDescent="0.25">
      <c r="B998" s="2"/>
      <c r="C998" s="2"/>
    </row>
    <row r="999" spans="2:3" x14ac:dyDescent="0.25">
      <c r="B999" s="2"/>
      <c r="C999" s="2"/>
    </row>
    <row r="1000" spans="2:3" x14ac:dyDescent="0.25">
      <c r="B1000" s="2"/>
      <c r="C1000" s="2"/>
    </row>
    <row r="1001" spans="2:3" x14ac:dyDescent="0.25">
      <c r="B1001" s="2"/>
      <c r="C1001" s="2"/>
    </row>
    <row r="1002" spans="2:3" x14ac:dyDescent="0.25">
      <c r="B1002" s="2"/>
      <c r="C1002" s="2"/>
    </row>
    <row r="1003" spans="2:3" x14ac:dyDescent="0.25">
      <c r="B1003" s="2"/>
      <c r="C1003" s="2"/>
    </row>
    <row r="1004" spans="2:3" x14ac:dyDescent="0.25">
      <c r="B1004" s="2"/>
      <c r="C1004" s="2"/>
    </row>
    <row r="1005" spans="2:3" x14ac:dyDescent="0.25">
      <c r="B1005" s="2"/>
      <c r="C1005" s="2"/>
    </row>
    <row r="1006" spans="2:3" x14ac:dyDescent="0.25">
      <c r="B1006" s="2"/>
      <c r="C1006" s="2"/>
    </row>
    <row r="1007" spans="2:3" x14ac:dyDescent="0.25">
      <c r="B1007" s="2"/>
      <c r="C1007" s="2"/>
    </row>
    <row r="1008" spans="2:3" x14ac:dyDescent="0.25">
      <c r="B1008" s="2"/>
      <c r="C1008" s="2"/>
    </row>
    <row r="1009" spans="2:3" x14ac:dyDescent="0.25">
      <c r="B1009" s="2"/>
      <c r="C1009" s="2"/>
    </row>
    <row r="1010" spans="2:3" x14ac:dyDescent="0.25">
      <c r="B1010" s="2"/>
      <c r="C1010" s="2"/>
    </row>
    <row r="1011" spans="2:3" x14ac:dyDescent="0.25">
      <c r="B1011" s="2"/>
      <c r="C1011" s="2"/>
    </row>
    <row r="1012" spans="2:3" x14ac:dyDescent="0.25">
      <c r="B1012" s="2"/>
      <c r="C1012" s="2"/>
    </row>
    <row r="1013" spans="2:3" x14ac:dyDescent="0.25">
      <c r="B1013" s="2"/>
      <c r="C1013" s="2"/>
    </row>
    <row r="1014" spans="2:3" x14ac:dyDescent="0.25">
      <c r="B1014" s="2"/>
      <c r="C1014" s="2"/>
    </row>
    <row r="1015" spans="2:3" x14ac:dyDescent="0.25">
      <c r="B1015" s="2"/>
      <c r="C1015" s="2"/>
    </row>
    <row r="1016" spans="2:3" x14ac:dyDescent="0.25">
      <c r="B1016" s="2"/>
      <c r="C1016" s="2"/>
    </row>
    <row r="1017" spans="2:3" x14ac:dyDescent="0.25">
      <c r="B1017" s="2"/>
      <c r="C1017" s="2"/>
    </row>
    <row r="1018" spans="2:3" x14ac:dyDescent="0.25">
      <c r="B1018" s="2"/>
      <c r="C1018" s="2"/>
    </row>
    <row r="1019" spans="2:3" x14ac:dyDescent="0.25">
      <c r="B1019" s="2"/>
      <c r="C1019" s="2"/>
    </row>
    <row r="1020" spans="2:3" x14ac:dyDescent="0.25">
      <c r="B1020" s="2"/>
      <c r="C1020" s="2"/>
    </row>
    <row r="1021" spans="2:3" x14ac:dyDescent="0.25">
      <c r="B1021" s="2"/>
      <c r="C1021" s="2"/>
    </row>
    <row r="1022" spans="2:3" x14ac:dyDescent="0.25">
      <c r="B1022" s="2"/>
      <c r="C1022" s="2"/>
    </row>
    <row r="1023" spans="2:3" x14ac:dyDescent="0.25">
      <c r="B1023" s="2"/>
      <c r="C1023" s="2"/>
    </row>
    <row r="1024" spans="2:3" x14ac:dyDescent="0.25">
      <c r="B1024" s="2"/>
      <c r="C1024" s="2"/>
    </row>
    <row r="1025" spans="2:3" x14ac:dyDescent="0.25">
      <c r="B1025" s="2"/>
      <c r="C1025" s="2"/>
    </row>
    <row r="1026" spans="2:3" x14ac:dyDescent="0.25">
      <c r="B1026" s="2"/>
      <c r="C1026" s="2"/>
    </row>
    <row r="1027" spans="2:3" x14ac:dyDescent="0.25">
      <c r="B1027" s="2"/>
      <c r="C1027" s="2"/>
    </row>
    <row r="1028" spans="2:3" x14ac:dyDescent="0.25">
      <c r="B1028" s="2"/>
      <c r="C1028" s="2"/>
    </row>
    <row r="1029" spans="2:3" x14ac:dyDescent="0.25">
      <c r="B1029" s="2"/>
      <c r="C1029" s="2"/>
    </row>
    <row r="1030" spans="2:3" x14ac:dyDescent="0.25">
      <c r="B1030" s="2"/>
      <c r="C1030" s="2"/>
    </row>
    <row r="1031" spans="2:3" x14ac:dyDescent="0.25">
      <c r="B1031" s="2"/>
      <c r="C1031" s="2"/>
    </row>
    <row r="1032" spans="2:3" x14ac:dyDescent="0.25">
      <c r="B1032" s="2"/>
      <c r="C1032" s="2"/>
    </row>
    <row r="1033" spans="2:3" x14ac:dyDescent="0.25">
      <c r="B1033" s="2"/>
      <c r="C1033" s="2"/>
    </row>
    <row r="1034" spans="2:3" x14ac:dyDescent="0.25">
      <c r="B1034" s="2"/>
      <c r="C1034" s="2"/>
    </row>
    <row r="1035" spans="2:3" x14ac:dyDescent="0.25">
      <c r="B1035" s="2"/>
      <c r="C1035" s="2"/>
    </row>
    <row r="1036" spans="2:3" x14ac:dyDescent="0.25">
      <c r="B1036" s="2"/>
      <c r="C1036" s="2"/>
    </row>
    <row r="1037" spans="2:3" x14ac:dyDescent="0.25">
      <c r="B1037" s="2"/>
      <c r="C1037" s="2"/>
    </row>
    <row r="1038" spans="2:3" x14ac:dyDescent="0.25">
      <c r="B1038" s="2"/>
      <c r="C1038" s="2"/>
    </row>
    <row r="1039" spans="2:3" x14ac:dyDescent="0.25">
      <c r="B1039" s="2"/>
      <c r="C1039" s="2"/>
    </row>
    <row r="1040" spans="2:3" x14ac:dyDescent="0.25">
      <c r="B1040" s="2"/>
      <c r="C1040" s="2"/>
    </row>
    <row r="1041" spans="2:3" x14ac:dyDescent="0.25">
      <c r="B1041" s="2"/>
      <c r="C1041" s="2"/>
    </row>
    <row r="1042" spans="2:3" x14ac:dyDescent="0.25">
      <c r="B1042" s="2"/>
      <c r="C1042" s="2"/>
    </row>
    <row r="1043" spans="2:3" x14ac:dyDescent="0.25">
      <c r="B1043" s="2"/>
      <c r="C1043" s="2"/>
    </row>
    <row r="1044" spans="2:3" x14ac:dyDescent="0.25">
      <c r="B1044" s="2"/>
      <c r="C1044" s="2"/>
    </row>
    <row r="1045" spans="2:3" x14ac:dyDescent="0.25">
      <c r="B1045" s="2"/>
      <c r="C1045" s="2"/>
    </row>
    <row r="1046" spans="2:3" x14ac:dyDescent="0.25">
      <c r="B1046" s="2"/>
      <c r="C1046" s="2"/>
    </row>
    <row r="1047" spans="2:3" x14ac:dyDescent="0.25">
      <c r="B1047" s="2"/>
      <c r="C1047" s="2"/>
    </row>
    <row r="1048" spans="2:3" x14ac:dyDescent="0.25">
      <c r="B1048" s="2"/>
      <c r="C1048" s="2"/>
    </row>
    <row r="1049" spans="2:3" x14ac:dyDescent="0.25">
      <c r="B1049" s="2"/>
      <c r="C1049" s="2"/>
    </row>
    <row r="1050" spans="2:3" x14ac:dyDescent="0.25">
      <c r="B1050" s="2"/>
      <c r="C1050" s="2"/>
    </row>
    <row r="1051" spans="2:3" x14ac:dyDescent="0.25">
      <c r="B1051" s="2"/>
      <c r="C1051" s="2"/>
    </row>
    <row r="1052" spans="2:3" x14ac:dyDescent="0.25">
      <c r="B1052" s="2"/>
      <c r="C1052" s="2"/>
    </row>
    <row r="1053" spans="2:3" x14ac:dyDescent="0.25">
      <c r="B1053" s="2"/>
      <c r="C1053" s="2"/>
    </row>
    <row r="1054" spans="2:3" x14ac:dyDescent="0.25">
      <c r="B1054" s="2"/>
      <c r="C1054" s="2"/>
    </row>
    <row r="1055" spans="2:3" x14ac:dyDescent="0.25">
      <c r="B1055" s="2"/>
      <c r="C1055" s="2"/>
    </row>
    <row r="1056" spans="2:3" x14ac:dyDescent="0.25">
      <c r="B1056" s="2"/>
      <c r="C1056" s="2"/>
    </row>
    <row r="1057" spans="2:3" x14ac:dyDescent="0.25">
      <c r="B1057" s="2"/>
      <c r="C1057" s="2"/>
    </row>
    <row r="1058" spans="2:3" x14ac:dyDescent="0.25">
      <c r="B1058" s="2"/>
      <c r="C1058" s="2"/>
    </row>
    <row r="1059" spans="2:3" x14ac:dyDescent="0.25">
      <c r="B1059" s="2"/>
      <c r="C1059" s="2"/>
    </row>
    <row r="1060" spans="2:3" x14ac:dyDescent="0.25">
      <c r="B1060" s="2"/>
      <c r="C1060" s="2"/>
    </row>
    <row r="1061" spans="2:3" x14ac:dyDescent="0.25">
      <c r="B1061" s="2"/>
      <c r="C1061" s="2"/>
    </row>
    <row r="1062" spans="2:3" x14ac:dyDescent="0.25">
      <c r="B1062" s="2"/>
      <c r="C1062" s="2"/>
    </row>
    <row r="1063" spans="2:3" x14ac:dyDescent="0.25">
      <c r="B1063" s="2"/>
      <c r="C1063" s="2"/>
    </row>
    <row r="1064" spans="2:3" x14ac:dyDescent="0.25">
      <c r="B1064" s="2"/>
      <c r="C1064" s="2"/>
    </row>
    <row r="1065" spans="2:3" x14ac:dyDescent="0.25">
      <c r="B1065" s="2"/>
      <c r="C1065" s="2"/>
    </row>
    <row r="1066" spans="2:3" x14ac:dyDescent="0.25">
      <c r="B1066" s="2"/>
      <c r="C1066" s="2"/>
    </row>
    <row r="1067" spans="2:3" x14ac:dyDescent="0.25">
      <c r="B1067" s="2"/>
      <c r="C1067" s="2"/>
    </row>
    <row r="1068" spans="2:3" x14ac:dyDescent="0.25">
      <c r="B1068" s="2"/>
      <c r="C1068" s="2"/>
    </row>
    <row r="1069" spans="2:3" x14ac:dyDescent="0.25">
      <c r="B1069" s="2"/>
      <c r="C1069" s="2"/>
    </row>
    <row r="1070" spans="2:3" x14ac:dyDescent="0.25">
      <c r="B1070" s="2"/>
      <c r="C1070" s="2"/>
    </row>
    <row r="1071" spans="2:3" x14ac:dyDescent="0.25">
      <c r="B1071" s="2"/>
      <c r="C1071" s="2"/>
    </row>
    <row r="1072" spans="2:3" x14ac:dyDescent="0.25">
      <c r="B1072" s="2"/>
      <c r="C1072" s="2"/>
    </row>
    <row r="1073" spans="2:3" x14ac:dyDescent="0.25">
      <c r="B1073" s="2"/>
      <c r="C1073" s="2"/>
    </row>
    <row r="1074" spans="2:3" x14ac:dyDescent="0.25">
      <c r="B1074" s="2"/>
      <c r="C1074" s="2"/>
    </row>
    <row r="1075" spans="2:3" x14ac:dyDescent="0.25">
      <c r="B1075" s="2"/>
      <c r="C1075" s="2"/>
    </row>
    <row r="1076" spans="2:3" x14ac:dyDescent="0.25">
      <c r="B1076" s="2"/>
      <c r="C1076" s="2"/>
    </row>
    <row r="1077" spans="2:3" x14ac:dyDescent="0.25">
      <c r="B1077" s="2"/>
      <c r="C1077" s="2"/>
    </row>
    <row r="1078" spans="2:3" x14ac:dyDescent="0.25">
      <c r="B1078" s="2"/>
      <c r="C1078" s="2"/>
    </row>
    <row r="1079" spans="2:3" x14ac:dyDescent="0.25">
      <c r="B1079" s="2"/>
      <c r="C1079" s="2"/>
    </row>
    <row r="1080" spans="2:3" x14ac:dyDescent="0.25">
      <c r="B1080" s="2"/>
      <c r="C1080" s="2"/>
    </row>
    <row r="1081" spans="2:3" x14ac:dyDescent="0.25">
      <c r="B1081" s="2"/>
      <c r="C1081" s="2"/>
    </row>
    <row r="1082" spans="2:3" x14ac:dyDescent="0.25">
      <c r="B1082" s="2"/>
      <c r="C1082" s="2"/>
    </row>
    <row r="1083" spans="2:3" x14ac:dyDescent="0.25">
      <c r="B1083" s="2"/>
      <c r="C1083" s="2"/>
    </row>
    <row r="1084" spans="2:3" x14ac:dyDescent="0.25">
      <c r="B1084" s="2"/>
      <c r="C1084" s="2"/>
    </row>
    <row r="1085" spans="2:3" x14ac:dyDescent="0.25">
      <c r="B1085" s="2"/>
      <c r="C1085" s="2"/>
    </row>
    <row r="1086" spans="2:3" x14ac:dyDescent="0.25">
      <c r="B1086" s="2"/>
      <c r="C1086" s="2"/>
    </row>
    <row r="1087" spans="2:3" x14ac:dyDescent="0.25">
      <c r="B1087" s="2"/>
      <c r="C1087" s="2"/>
    </row>
    <row r="1088" spans="2:3" x14ac:dyDescent="0.25">
      <c r="B1088" s="2"/>
      <c r="C1088" s="2"/>
    </row>
    <row r="1089" spans="2:3" x14ac:dyDescent="0.25">
      <c r="B1089" s="2"/>
      <c r="C1089" s="2"/>
    </row>
    <row r="1090" spans="2:3" x14ac:dyDescent="0.25">
      <c r="B1090" s="2"/>
      <c r="C1090" s="2"/>
    </row>
    <row r="1091" spans="2:3" x14ac:dyDescent="0.25">
      <c r="B1091" s="2"/>
      <c r="C1091" s="2"/>
    </row>
    <row r="1092" spans="2:3" x14ac:dyDescent="0.25">
      <c r="B1092" s="2"/>
      <c r="C1092" s="2"/>
    </row>
    <row r="1093" spans="2:3" x14ac:dyDescent="0.25">
      <c r="B1093" s="2"/>
      <c r="C1093" s="2"/>
    </row>
    <row r="1094" spans="2:3" x14ac:dyDescent="0.25">
      <c r="B1094" s="2"/>
      <c r="C1094" s="2"/>
    </row>
    <row r="1095" spans="2:3" x14ac:dyDescent="0.25">
      <c r="B1095" s="2"/>
      <c r="C1095" s="2"/>
    </row>
    <row r="1096" spans="2:3" x14ac:dyDescent="0.25">
      <c r="B1096" s="2"/>
      <c r="C1096" s="2"/>
    </row>
    <row r="1097" spans="2:3" x14ac:dyDescent="0.25">
      <c r="B1097" s="2"/>
      <c r="C1097" s="2"/>
    </row>
    <row r="1098" spans="2:3" x14ac:dyDescent="0.25">
      <c r="B1098" s="2"/>
      <c r="C1098" s="2"/>
    </row>
    <row r="1099" spans="2:3" x14ac:dyDescent="0.25">
      <c r="B1099" s="2"/>
      <c r="C1099" s="2"/>
    </row>
    <row r="1100" spans="2:3" x14ac:dyDescent="0.25">
      <c r="B1100" s="2"/>
      <c r="C1100" s="2"/>
    </row>
    <row r="1101" spans="2:3" x14ac:dyDescent="0.25">
      <c r="B1101" s="2"/>
      <c r="C1101" s="2"/>
    </row>
    <row r="1102" spans="2:3" x14ac:dyDescent="0.25">
      <c r="B1102" s="2"/>
      <c r="C1102" s="2"/>
    </row>
    <row r="1103" spans="2:3" x14ac:dyDescent="0.25">
      <c r="B1103" s="2"/>
      <c r="C1103" s="2"/>
    </row>
    <row r="1104" spans="2:3" x14ac:dyDescent="0.25">
      <c r="B1104" s="2"/>
      <c r="C1104" s="2"/>
    </row>
    <row r="1105" spans="2:3" x14ac:dyDescent="0.25">
      <c r="B1105" s="2"/>
      <c r="C1105" s="2"/>
    </row>
    <row r="1106" spans="2:3" x14ac:dyDescent="0.25">
      <c r="B1106" s="2"/>
      <c r="C1106" s="2"/>
    </row>
    <row r="1107" spans="2:3" x14ac:dyDescent="0.25">
      <c r="B1107" s="2"/>
      <c r="C1107" s="2"/>
    </row>
    <row r="1108" spans="2:3" x14ac:dyDescent="0.25">
      <c r="B1108" s="2"/>
      <c r="C1108" s="2"/>
    </row>
    <row r="1109" spans="2:3" x14ac:dyDescent="0.25">
      <c r="B1109" s="2"/>
      <c r="C1109" s="2"/>
    </row>
    <row r="1110" spans="2:3" x14ac:dyDescent="0.25">
      <c r="B1110" s="2"/>
      <c r="C1110" s="2"/>
    </row>
    <row r="1111" spans="2:3" x14ac:dyDescent="0.25">
      <c r="B1111" s="2"/>
      <c r="C1111" s="2"/>
    </row>
    <row r="1112" spans="2:3" x14ac:dyDescent="0.25">
      <c r="B1112" s="2"/>
      <c r="C1112" s="2"/>
    </row>
    <row r="1113" spans="2:3" x14ac:dyDescent="0.25">
      <c r="B1113" s="2"/>
      <c r="C1113" s="2"/>
    </row>
    <row r="1114" spans="2:3" x14ac:dyDescent="0.25">
      <c r="B1114" s="2"/>
      <c r="C1114" s="2"/>
    </row>
    <row r="1115" spans="2:3" x14ac:dyDescent="0.25">
      <c r="B1115" s="2"/>
      <c r="C1115" s="2"/>
    </row>
    <row r="1116" spans="2:3" x14ac:dyDescent="0.25">
      <c r="B1116" s="2"/>
      <c r="C1116" s="2"/>
    </row>
    <row r="1117" spans="2:3" x14ac:dyDescent="0.25">
      <c r="B1117" s="2"/>
      <c r="C1117" s="2"/>
    </row>
    <row r="1118" spans="2:3" x14ac:dyDescent="0.25">
      <c r="B1118" s="2"/>
      <c r="C1118" s="2"/>
    </row>
    <row r="1119" spans="2:3" x14ac:dyDescent="0.25">
      <c r="B1119" s="2"/>
      <c r="C1119" s="2"/>
    </row>
    <row r="1120" spans="2:3" x14ac:dyDescent="0.25">
      <c r="B1120" s="2"/>
      <c r="C1120" s="2"/>
    </row>
    <row r="1121" spans="2:3" x14ac:dyDescent="0.25">
      <c r="B1121" s="2"/>
      <c r="C1121" s="2"/>
    </row>
    <row r="1122" spans="2:3" x14ac:dyDescent="0.25">
      <c r="B1122" s="2"/>
      <c r="C1122" s="2"/>
    </row>
    <row r="1123" spans="2:3" x14ac:dyDescent="0.25">
      <c r="B1123" s="2"/>
      <c r="C1123" s="2"/>
    </row>
    <row r="1124" spans="2:3" x14ac:dyDescent="0.25">
      <c r="B1124" s="2"/>
      <c r="C1124" s="2"/>
    </row>
    <row r="1125" spans="2:3" x14ac:dyDescent="0.25">
      <c r="B1125" s="2"/>
      <c r="C1125" s="2"/>
    </row>
    <row r="1126" spans="2:3" x14ac:dyDescent="0.25">
      <c r="B1126" s="2"/>
      <c r="C1126" s="2"/>
    </row>
    <row r="1127" spans="2:3" x14ac:dyDescent="0.25">
      <c r="B1127" s="2"/>
      <c r="C1127" s="2"/>
    </row>
    <row r="1128" spans="2:3" x14ac:dyDescent="0.25">
      <c r="B1128" s="2"/>
      <c r="C1128" s="2"/>
    </row>
    <row r="1129" spans="2:3" x14ac:dyDescent="0.25">
      <c r="B1129" s="2"/>
      <c r="C1129" s="2"/>
    </row>
    <row r="1130" spans="2:3" x14ac:dyDescent="0.25">
      <c r="B1130" s="2"/>
      <c r="C1130" s="2"/>
    </row>
    <row r="1131" spans="2:3" x14ac:dyDescent="0.25">
      <c r="B1131" s="2"/>
      <c r="C1131" s="2"/>
    </row>
    <row r="1132" spans="2:3" x14ac:dyDescent="0.25">
      <c r="B1132" s="2"/>
      <c r="C1132" s="2"/>
    </row>
    <row r="1133" spans="2:3" x14ac:dyDescent="0.25">
      <c r="B1133" s="2"/>
      <c r="C1133" s="2"/>
    </row>
    <row r="1134" spans="2:3" x14ac:dyDescent="0.25">
      <c r="B1134" s="2"/>
      <c r="C1134" s="2"/>
    </row>
    <row r="1135" spans="2:3" x14ac:dyDescent="0.25">
      <c r="B1135" s="2"/>
      <c r="C1135" s="2"/>
    </row>
    <row r="1136" spans="2:3" x14ac:dyDescent="0.25">
      <c r="B1136" s="2"/>
      <c r="C1136" s="2"/>
    </row>
    <row r="1137" spans="2:3" x14ac:dyDescent="0.25">
      <c r="B1137" s="2"/>
      <c r="C1137" s="2"/>
    </row>
    <row r="1138" spans="2:3" x14ac:dyDescent="0.25">
      <c r="B1138" s="2"/>
      <c r="C1138" s="2"/>
    </row>
    <row r="1139" spans="2:3" x14ac:dyDescent="0.25">
      <c r="B1139" s="2"/>
      <c r="C1139" s="2"/>
    </row>
    <row r="1140" spans="2:3" x14ac:dyDescent="0.25">
      <c r="B1140" s="2"/>
      <c r="C1140" s="2"/>
    </row>
    <row r="1141" spans="2:3" x14ac:dyDescent="0.25">
      <c r="B1141" s="2"/>
      <c r="C1141" s="2"/>
    </row>
    <row r="1142" spans="2:3" x14ac:dyDescent="0.25">
      <c r="B1142" s="2"/>
      <c r="C1142" s="2"/>
    </row>
    <row r="1143" spans="2:3" x14ac:dyDescent="0.25">
      <c r="B1143" s="2"/>
      <c r="C1143" s="2"/>
    </row>
    <row r="1144" spans="2:3" x14ac:dyDescent="0.25">
      <c r="B1144" s="2"/>
      <c r="C1144" s="2"/>
    </row>
    <row r="1145" spans="2:3" x14ac:dyDescent="0.25">
      <c r="B1145" s="2"/>
      <c r="C1145" s="2"/>
    </row>
    <row r="1146" spans="2:3" x14ac:dyDescent="0.25">
      <c r="B1146" s="2"/>
      <c r="C1146" s="2"/>
    </row>
    <row r="1147" spans="2:3" x14ac:dyDescent="0.25">
      <c r="B1147" s="2"/>
      <c r="C1147" s="2"/>
    </row>
    <row r="1148" spans="2:3" x14ac:dyDescent="0.25">
      <c r="B1148" s="2"/>
      <c r="C1148" s="2"/>
    </row>
    <row r="1149" spans="2:3" x14ac:dyDescent="0.25">
      <c r="B1149" s="2"/>
      <c r="C1149" s="2"/>
    </row>
    <row r="1150" spans="2:3" x14ac:dyDescent="0.25">
      <c r="B1150" s="2"/>
      <c r="C1150" s="2"/>
    </row>
    <row r="1151" spans="2:3" x14ac:dyDescent="0.25">
      <c r="B1151" s="2"/>
      <c r="C1151" s="2"/>
    </row>
    <row r="1152" spans="2:3" x14ac:dyDescent="0.25">
      <c r="B1152" s="2"/>
      <c r="C1152" s="2"/>
    </row>
    <row r="1153" spans="2:3" x14ac:dyDescent="0.25">
      <c r="B1153" s="2"/>
      <c r="C1153" s="2"/>
    </row>
    <row r="1154" spans="2:3" x14ac:dyDescent="0.25">
      <c r="B1154" s="2"/>
      <c r="C1154" s="2"/>
    </row>
    <row r="1155" spans="2:3" x14ac:dyDescent="0.25">
      <c r="B1155" s="2"/>
      <c r="C1155" s="2"/>
    </row>
    <row r="1156" spans="2:3" x14ac:dyDescent="0.25">
      <c r="B1156" s="2"/>
      <c r="C1156" s="2"/>
    </row>
    <row r="1157" spans="2:3" x14ac:dyDescent="0.25">
      <c r="B1157" s="2"/>
      <c r="C1157" s="2"/>
    </row>
    <row r="1158" spans="2:3" x14ac:dyDescent="0.25">
      <c r="B1158" s="2"/>
      <c r="C1158" s="2"/>
    </row>
    <row r="1159" spans="2:3" x14ac:dyDescent="0.25">
      <c r="B1159" s="2"/>
      <c r="C1159" s="2"/>
    </row>
    <row r="1160" spans="2:3" x14ac:dyDescent="0.25">
      <c r="B1160" s="2"/>
      <c r="C1160" s="2"/>
    </row>
    <row r="1161" spans="2:3" x14ac:dyDescent="0.25">
      <c r="B1161" s="2"/>
      <c r="C1161" s="2"/>
    </row>
    <row r="1162" spans="2:3" x14ac:dyDescent="0.25">
      <c r="B1162" s="2"/>
      <c r="C1162" s="2"/>
    </row>
    <row r="1163" spans="2:3" x14ac:dyDescent="0.25">
      <c r="B1163" s="2"/>
      <c r="C1163" s="2"/>
    </row>
    <row r="1164" spans="2:3" x14ac:dyDescent="0.25">
      <c r="B1164" s="2"/>
      <c r="C1164" s="2"/>
    </row>
    <row r="1165" spans="2:3" x14ac:dyDescent="0.25">
      <c r="B1165" s="2"/>
      <c r="C1165" s="2"/>
    </row>
    <row r="1166" spans="2:3" x14ac:dyDescent="0.25">
      <c r="B1166" s="2"/>
      <c r="C1166" s="2"/>
    </row>
    <row r="1167" spans="2:3" x14ac:dyDescent="0.25">
      <c r="B1167" s="2"/>
      <c r="C1167" s="2"/>
    </row>
    <row r="1168" spans="2:3" x14ac:dyDescent="0.25">
      <c r="B1168" s="2"/>
      <c r="C1168" s="2"/>
    </row>
    <row r="1169" spans="2:3" x14ac:dyDescent="0.25">
      <c r="B1169" s="2"/>
      <c r="C1169" s="2"/>
    </row>
    <row r="1170" spans="2:3" x14ac:dyDescent="0.25">
      <c r="B1170" s="2"/>
      <c r="C1170" s="2"/>
    </row>
    <row r="1171" spans="2:3" x14ac:dyDescent="0.25">
      <c r="B1171" s="2"/>
      <c r="C1171" s="2"/>
    </row>
    <row r="1172" spans="2:3" x14ac:dyDescent="0.25">
      <c r="B1172" s="2"/>
      <c r="C1172" s="2"/>
    </row>
    <row r="1173" spans="2:3" x14ac:dyDescent="0.25">
      <c r="B1173" s="2"/>
      <c r="C1173" s="2"/>
    </row>
    <row r="1174" spans="2:3" x14ac:dyDescent="0.25">
      <c r="B1174" s="2"/>
      <c r="C1174" s="2"/>
    </row>
    <row r="1175" spans="2:3" x14ac:dyDescent="0.25">
      <c r="B1175" s="2"/>
      <c r="C1175" s="2"/>
    </row>
    <row r="1176" spans="2:3" x14ac:dyDescent="0.25">
      <c r="B1176" s="2"/>
      <c r="C1176" s="2"/>
    </row>
    <row r="1177" spans="2:3" x14ac:dyDescent="0.25">
      <c r="B1177" s="2"/>
      <c r="C1177" s="2"/>
    </row>
    <row r="1178" spans="2:3" x14ac:dyDescent="0.25">
      <c r="B1178" s="2"/>
      <c r="C1178" s="2"/>
    </row>
    <row r="1179" spans="2:3" x14ac:dyDescent="0.25">
      <c r="B1179" s="2"/>
      <c r="C1179" s="2"/>
    </row>
    <row r="1180" spans="2:3" x14ac:dyDescent="0.25">
      <c r="B1180" s="2"/>
      <c r="C1180" s="2"/>
    </row>
    <row r="1181" spans="2:3" x14ac:dyDescent="0.25">
      <c r="B1181" s="2"/>
      <c r="C1181" s="2"/>
    </row>
    <row r="1182" spans="2:3" x14ac:dyDescent="0.25">
      <c r="B1182" s="2"/>
      <c r="C1182" s="2"/>
    </row>
    <row r="1183" spans="2:3" x14ac:dyDescent="0.25">
      <c r="B1183" s="2"/>
      <c r="C1183" s="2"/>
    </row>
    <row r="1184" spans="2:3" x14ac:dyDescent="0.25">
      <c r="B1184" s="2"/>
      <c r="C1184" s="2"/>
    </row>
    <row r="1185" spans="2:3" x14ac:dyDescent="0.25">
      <c r="B1185" s="2"/>
      <c r="C1185" s="2"/>
    </row>
    <row r="1186" spans="2:3" x14ac:dyDescent="0.25">
      <c r="B1186" s="2"/>
      <c r="C1186" s="2"/>
    </row>
    <row r="1187" spans="2:3" x14ac:dyDescent="0.25">
      <c r="B1187" s="2"/>
      <c r="C1187" s="2"/>
    </row>
    <row r="1188" spans="2:3" x14ac:dyDescent="0.25">
      <c r="B1188" s="2"/>
      <c r="C1188" s="2"/>
    </row>
    <row r="1189" spans="2:3" x14ac:dyDescent="0.25">
      <c r="B1189" s="2"/>
      <c r="C1189" s="2"/>
    </row>
    <row r="1190" spans="2:3" x14ac:dyDescent="0.25">
      <c r="B1190" s="2"/>
      <c r="C1190" s="2"/>
    </row>
    <row r="1191" spans="2:3" x14ac:dyDescent="0.25">
      <c r="B1191" s="2"/>
      <c r="C1191" s="2"/>
    </row>
    <row r="1192" spans="2:3" x14ac:dyDescent="0.25">
      <c r="B1192" s="2"/>
      <c r="C1192" s="2"/>
    </row>
    <row r="1193" spans="2:3" x14ac:dyDescent="0.25">
      <c r="B1193" s="2"/>
      <c r="C1193" s="2"/>
    </row>
    <row r="1194" spans="2:3" x14ac:dyDescent="0.25">
      <c r="B1194" s="2"/>
      <c r="C1194" s="2"/>
    </row>
    <row r="1195" spans="2:3" x14ac:dyDescent="0.25">
      <c r="B1195" s="2"/>
      <c r="C1195" s="2"/>
    </row>
    <row r="1196" spans="2:3" x14ac:dyDescent="0.25">
      <c r="B1196" s="2"/>
      <c r="C1196" s="2"/>
    </row>
    <row r="1197" spans="2:3" x14ac:dyDescent="0.25">
      <c r="B1197" s="2"/>
      <c r="C1197" s="2"/>
    </row>
    <row r="1198" spans="2:3" x14ac:dyDescent="0.25">
      <c r="B1198" s="2"/>
      <c r="C1198" s="2"/>
    </row>
    <row r="1199" spans="2:3" x14ac:dyDescent="0.25">
      <c r="B1199" s="2"/>
      <c r="C1199" s="2"/>
    </row>
    <row r="1200" spans="2:3" x14ac:dyDescent="0.25">
      <c r="B1200" s="2"/>
      <c r="C1200" s="2"/>
    </row>
    <row r="1201" spans="2:3" x14ac:dyDescent="0.25">
      <c r="B1201" s="2"/>
      <c r="C1201" s="2"/>
    </row>
    <row r="1202" spans="2:3" x14ac:dyDescent="0.25">
      <c r="B1202" s="2"/>
      <c r="C1202" s="2"/>
    </row>
    <row r="1203" spans="2:3" x14ac:dyDescent="0.25">
      <c r="B1203" s="2"/>
      <c r="C1203" s="2"/>
    </row>
    <row r="1204" spans="2:3" x14ac:dyDescent="0.25">
      <c r="B1204" s="2"/>
      <c r="C1204" s="2"/>
    </row>
    <row r="1205" spans="2:3" x14ac:dyDescent="0.25">
      <c r="B1205" s="2"/>
      <c r="C1205" s="2"/>
    </row>
    <row r="1206" spans="2:3" x14ac:dyDescent="0.25">
      <c r="B1206" s="2"/>
      <c r="C1206" s="2"/>
    </row>
    <row r="1207" spans="2:3" x14ac:dyDescent="0.25">
      <c r="B1207" s="2"/>
      <c r="C1207" s="2"/>
    </row>
    <row r="1208" spans="2:3" x14ac:dyDescent="0.25">
      <c r="B1208" s="2"/>
      <c r="C1208" s="2"/>
    </row>
    <row r="1209" spans="2:3" x14ac:dyDescent="0.25">
      <c r="B1209" s="2"/>
      <c r="C1209" s="2"/>
    </row>
    <row r="1210" spans="2:3" x14ac:dyDescent="0.25">
      <c r="B1210" s="2"/>
      <c r="C1210" s="2"/>
    </row>
    <row r="1211" spans="2:3" x14ac:dyDescent="0.25">
      <c r="B1211" s="2"/>
      <c r="C1211" s="2"/>
    </row>
    <row r="1212" spans="2:3" x14ac:dyDescent="0.25">
      <c r="B1212" s="2"/>
      <c r="C1212" s="2"/>
    </row>
    <row r="1213" spans="2:3" x14ac:dyDescent="0.25">
      <c r="B1213" s="2"/>
      <c r="C1213" s="2"/>
    </row>
    <row r="1214" spans="2:3" x14ac:dyDescent="0.25">
      <c r="B1214" s="2"/>
      <c r="C1214" s="2"/>
    </row>
    <row r="1215" spans="2:3" x14ac:dyDescent="0.25">
      <c r="B1215" s="2"/>
      <c r="C1215" s="2"/>
    </row>
    <row r="1216" spans="2:3" x14ac:dyDescent="0.25">
      <c r="B1216" s="2"/>
      <c r="C1216" s="2"/>
    </row>
    <row r="1217" spans="2:3" x14ac:dyDescent="0.25">
      <c r="B1217" s="2"/>
      <c r="C1217" s="2"/>
    </row>
    <row r="1218" spans="2:3" x14ac:dyDescent="0.25">
      <c r="B1218" s="2"/>
      <c r="C1218" s="2"/>
    </row>
    <row r="1219" spans="2:3" x14ac:dyDescent="0.25">
      <c r="B1219" s="2"/>
      <c r="C1219" s="2"/>
    </row>
    <row r="1220" spans="2:3" x14ac:dyDescent="0.25">
      <c r="B1220" s="2"/>
      <c r="C1220" s="2"/>
    </row>
    <row r="1221" spans="2:3" x14ac:dyDescent="0.25">
      <c r="B1221" s="2"/>
      <c r="C1221" s="2"/>
    </row>
    <row r="1222" spans="2:3" x14ac:dyDescent="0.25">
      <c r="B1222" s="2"/>
      <c r="C1222" s="2"/>
    </row>
    <row r="1223" spans="2:3" x14ac:dyDescent="0.25">
      <c r="B1223" s="2"/>
      <c r="C1223" s="2"/>
    </row>
    <row r="1224" spans="2:3" x14ac:dyDescent="0.25">
      <c r="B1224" s="2"/>
      <c r="C1224" s="2"/>
    </row>
    <row r="1225" spans="2:3" x14ac:dyDescent="0.25">
      <c r="B1225" s="2"/>
      <c r="C1225" s="2"/>
    </row>
    <row r="1226" spans="2:3" x14ac:dyDescent="0.25">
      <c r="B1226" s="2"/>
      <c r="C1226" s="2"/>
    </row>
    <row r="1227" spans="2:3" x14ac:dyDescent="0.25">
      <c r="B1227" s="2"/>
      <c r="C1227" s="2"/>
    </row>
    <row r="1228" spans="2:3" x14ac:dyDescent="0.25">
      <c r="B1228" s="2"/>
      <c r="C1228" s="2"/>
    </row>
    <row r="1229" spans="2:3" x14ac:dyDescent="0.25">
      <c r="B1229" s="2"/>
      <c r="C1229" s="2"/>
    </row>
    <row r="1230" spans="2:3" x14ac:dyDescent="0.25">
      <c r="B1230" s="2"/>
      <c r="C1230" s="2"/>
    </row>
    <row r="1231" spans="2:3" x14ac:dyDescent="0.25">
      <c r="B1231" s="2"/>
      <c r="C1231" s="2"/>
    </row>
    <row r="1232" spans="2:3" x14ac:dyDescent="0.25">
      <c r="B1232" s="2"/>
      <c r="C1232" s="2"/>
    </row>
    <row r="1233" spans="2:3" x14ac:dyDescent="0.25">
      <c r="B1233" s="2"/>
      <c r="C1233" s="2"/>
    </row>
    <row r="1234" spans="2:3" x14ac:dyDescent="0.25">
      <c r="B1234" s="2"/>
      <c r="C1234" s="2"/>
    </row>
    <row r="1235" spans="2:3" x14ac:dyDescent="0.25">
      <c r="B1235" s="2"/>
      <c r="C1235" s="2"/>
    </row>
    <row r="1236" spans="2:3" x14ac:dyDescent="0.25">
      <c r="B1236" s="2"/>
      <c r="C1236" s="2"/>
    </row>
    <row r="1237" spans="2:3" x14ac:dyDescent="0.25">
      <c r="B1237" s="2"/>
      <c r="C1237" s="2"/>
    </row>
    <row r="1238" spans="2:3" x14ac:dyDescent="0.25">
      <c r="B1238" s="2"/>
      <c r="C1238" s="2"/>
    </row>
    <row r="1239" spans="2:3" x14ac:dyDescent="0.25">
      <c r="B1239" s="2"/>
      <c r="C1239" s="2"/>
    </row>
    <row r="1240" spans="2:3" x14ac:dyDescent="0.25">
      <c r="B1240" s="2"/>
      <c r="C1240" s="2"/>
    </row>
    <row r="1241" spans="2:3" x14ac:dyDescent="0.25">
      <c r="B1241" s="2"/>
      <c r="C1241" s="2"/>
    </row>
    <row r="1242" spans="2:3" x14ac:dyDescent="0.25">
      <c r="B1242" s="2"/>
      <c r="C1242" s="2"/>
    </row>
    <row r="1243" spans="2:3" x14ac:dyDescent="0.25">
      <c r="B1243" s="2"/>
      <c r="C1243" s="2"/>
    </row>
    <row r="1244" spans="2:3" x14ac:dyDescent="0.25">
      <c r="B1244" s="2"/>
      <c r="C1244" s="2"/>
    </row>
    <row r="1245" spans="2:3" x14ac:dyDescent="0.25">
      <c r="B1245" s="2"/>
      <c r="C1245" s="2"/>
    </row>
    <row r="1246" spans="2:3" x14ac:dyDescent="0.25">
      <c r="B1246" s="2"/>
      <c r="C1246" s="2"/>
    </row>
    <row r="1247" spans="2:3" x14ac:dyDescent="0.25">
      <c r="B1247" s="2"/>
      <c r="C1247" s="2"/>
    </row>
    <row r="1248" spans="2:3" x14ac:dyDescent="0.25">
      <c r="B1248" s="2"/>
      <c r="C1248" s="2"/>
    </row>
    <row r="1249" spans="2:4" x14ac:dyDescent="0.25">
      <c r="B1249" s="2"/>
      <c r="C1249" s="2"/>
    </row>
    <row r="1250" spans="2:4" x14ac:dyDescent="0.25">
      <c r="B1250" s="2"/>
      <c r="C1250" s="2"/>
    </row>
    <row r="1251" spans="2:4" x14ac:dyDescent="0.25">
      <c r="B1251" s="2"/>
      <c r="C1251" s="2"/>
    </row>
    <row r="1252" spans="2:4" x14ac:dyDescent="0.25">
      <c r="B1252" s="2"/>
      <c r="C1252" s="2"/>
    </row>
    <row r="1253" spans="2:4" x14ac:dyDescent="0.25">
      <c r="B1253" s="2"/>
      <c r="C1253" s="2"/>
    </row>
    <row r="1254" spans="2:4" x14ac:dyDescent="0.25">
      <c r="B1254" s="2"/>
      <c r="C1254" s="2"/>
    </row>
    <row r="1255" spans="2:4" x14ac:dyDescent="0.25">
      <c r="B1255" s="2"/>
      <c r="C1255" s="2"/>
      <c r="D1255" s="2"/>
    </row>
    <row r="1256" spans="2:4" x14ac:dyDescent="0.25">
      <c r="B1256" s="2"/>
      <c r="C1256" s="2"/>
      <c r="D1256" s="2"/>
    </row>
    <row r="1257" spans="2:4" x14ac:dyDescent="0.25">
      <c r="B1257" s="2"/>
      <c r="C1257" s="2"/>
      <c r="D1257" s="2"/>
    </row>
    <row r="1258" spans="2:4" x14ac:dyDescent="0.25">
      <c r="B1258" s="2"/>
      <c r="C1258" s="2"/>
      <c r="D1258" s="2"/>
    </row>
    <row r="1259" spans="2:4" x14ac:dyDescent="0.25">
      <c r="B1259" s="2"/>
      <c r="C1259" s="2"/>
      <c r="D1259" s="2"/>
    </row>
    <row r="1260" spans="2:4" x14ac:dyDescent="0.25">
      <c r="B1260" s="2"/>
      <c r="C1260" s="2"/>
      <c r="D1260" s="2"/>
    </row>
    <row r="1261" spans="2:4" x14ac:dyDescent="0.25">
      <c r="B1261" s="2"/>
      <c r="C1261" s="2"/>
      <c r="D1261" s="2"/>
    </row>
    <row r="1262" spans="2:4" x14ac:dyDescent="0.25">
      <c r="B1262" s="2"/>
      <c r="C1262" s="2"/>
      <c r="D1262" s="2"/>
    </row>
    <row r="1263" spans="2:4" x14ac:dyDescent="0.25">
      <c r="B1263" s="2"/>
      <c r="C1263" s="2"/>
      <c r="D1263" s="2"/>
    </row>
    <row r="1264" spans="2:4" x14ac:dyDescent="0.25">
      <c r="B1264" s="2"/>
      <c r="C1264" s="2"/>
      <c r="D1264" s="2"/>
    </row>
    <row r="1265" spans="2:4" x14ac:dyDescent="0.25">
      <c r="B1265" s="2"/>
      <c r="C1265" s="2"/>
      <c r="D1265" s="2"/>
    </row>
    <row r="1266" spans="2:4" x14ac:dyDescent="0.25">
      <c r="B1266" s="2"/>
      <c r="C1266" s="2"/>
      <c r="D1266" s="2"/>
    </row>
    <row r="1267" spans="2:4" x14ac:dyDescent="0.25">
      <c r="B1267" s="2"/>
      <c r="C1267" s="2"/>
      <c r="D1267" s="2"/>
    </row>
    <row r="1268" spans="2:4" x14ac:dyDescent="0.25">
      <c r="B1268" s="2"/>
      <c r="C1268" s="2"/>
      <c r="D1268" s="2"/>
    </row>
    <row r="1269" spans="2:4" x14ac:dyDescent="0.25">
      <c r="B1269" s="2"/>
      <c r="C1269" s="2"/>
      <c r="D1269" s="2"/>
    </row>
    <row r="1270" spans="2:4" x14ac:dyDescent="0.25">
      <c r="B1270" s="2"/>
      <c r="C1270" s="2"/>
      <c r="D1270" s="2"/>
    </row>
    <row r="1271" spans="2:4" x14ac:dyDescent="0.25">
      <c r="B1271" s="2"/>
      <c r="C1271" s="2"/>
      <c r="D1271" s="2"/>
    </row>
    <row r="1272" spans="2:4" x14ac:dyDescent="0.25">
      <c r="B1272" s="2"/>
      <c r="C1272" s="2"/>
      <c r="D1272" s="2"/>
    </row>
    <row r="1273" spans="2:4" x14ac:dyDescent="0.25">
      <c r="B1273" s="2"/>
      <c r="C1273" s="2"/>
      <c r="D1273" s="2"/>
    </row>
    <row r="1274" spans="2:4" x14ac:dyDescent="0.25">
      <c r="B1274" s="2"/>
      <c r="C1274" s="2"/>
      <c r="D1274" s="2"/>
    </row>
    <row r="1275" spans="2:4" x14ac:dyDescent="0.25">
      <c r="B1275" s="2"/>
      <c r="C1275" s="2"/>
      <c r="D1275" s="2"/>
    </row>
    <row r="1276" spans="2:4" x14ac:dyDescent="0.25">
      <c r="B1276" s="2"/>
      <c r="C1276" s="2"/>
      <c r="D1276" s="2"/>
    </row>
    <row r="1277" spans="2:4" x14ac:dyDescent="0.25">
      <c r="B1277" s="2"/>
      <c r="C1277" s="2"/>
      <c r="D1277" s="2"/>
    </row>
    <row r="1278" spans="2:4" x14ac:dyDescent="0.25">
      <c r="B1278" s="2"/>
      <c r="C1278" s="2"/>
      <c r="D1278" s="2"/>
    </row>
    <row r="1279" spans="2:4" x14ac:dyDescent="0.25">
      <c r="B1279" s="2"/>
      <c r="C1279" s="2"/>
      <c r="D1279" s="2"/>
    </row>
    <row r="1280" spans="2:4" x14ac:dyDescent="0.25">
      <c r="B1280" s="2"/>
      <c r="C1280" s="2"/>
      <c r="D1280" s="2"/>
    </row>
    <row r="1281" spans="2:4" x14ac:dyDescent="0.25">
      <c r="B1281" s="2"/>
      <c r="C1281" s="2"/>
      <c r="D1281" s="2"/>
    </row>
    <row r="1282" spans="2:4" x14ac:dyDescent="0.25">
      <c r="B1282" s="2"/>
      <c r="C1282" s="2"/>
      <c r="D1282" s="2"/>
    </row>
    <row r="1283" spans="2:4" x14ac:dyDescent="0.25">
      <c r="B1283" s="2"/>
      <c r="C1283" s="2"/>
      <c r="D1283" s="2"/>
    </row>
    <row r="1284" spans="2:4" x14ac:dyDescent="0.25">
      <c r="B1284" s="2"/>
      <c r="C1284" s="2"/>
      <c r="D1284" s="2"/>
    </row>
    <row r="1285" spans="2:4" x14ac:dyDescent="0.25">
      <c r="B1285" s="2"/>
      <c r="C1285" s="2"/>
      <c r="D1285" s="2"/>
    </row>
    <row r="1286" spans="2:4" x14ac:dyDescent="0.25">
      <c r="B1286" s="2"/>
      <c r="C1286" s="2"/>
      <c r="D1286" s="2"/>
    </row>
    <row r="1287" spans="2:4" x14ac:dyDescent="0.25">
      <c r="B1287" s="2"/>
      <c r="C1287" s="2"/>
      <c r="D1287" s="2"/>
    </row>
    <row r="1288" spans="2:4" x14ac:dyDescent="0.25">
      <c r="B1288" s="2"/>
      <c r="C1288" s="2"/>
      <c r="D1288" s="2"/>
    </row>
    <row r="1289" spans="2:4" x14ac:dyDescent="0.25">
      <c r="B1289" s="2"/>
      <c r="C1289" s="2"/>
      <c r="D1289" s="2"/>
    </row>
    <row r="1290" spans="2:4" x14ac:dyDescent="0.25">
      <c r="B1290" s="2"/>
      <c r="C1290" s="2"/>
      <c r="D1290" s="2"/>
    </row>
    <row r="1291" spans="2:4" x14ac:dyDescent="0.25">
      <c r="B1291" s="2"/>
      <c r="C1291" s="2"/>
      <c r="D1291" s="2"/>
    </row>
    <row r="1292" spans="2:4" x14ac:dyDescent="0.25">
      <c r="B1292" s="2"/>
      <c r="C1292" s="2"/>
      <c r="D1292" s="2"/>
    </row>
    <row r="1293" spans="2:4" x14ac:dyDescent="0.25">
      <c r="B1293" s="2"/>
      <c r="C1293" s="2"/>
      <c r="D1293" s="2"/>
    </row>
    <row r="1294" spans="2:4" x14ac:dyDescent="0.25">
      <c r="B1294" s="2"/>
      <c r="C1294" s="2"/>
      <c r="D1294" s="2"/>
    </row>
    <row r="1295" spans="2:4" x14ac:dyDescent="0.25">
      <c r="B1295" s="2"/>
      <c r="C1295" s="2"/>
      <c r="D1295" s="2"/>
    </row>
    <row r="1296" spans="2:4" x14ac:dyDescent="0.25">
      <c r="B1296" s="2"/>
      <c r="C1296" s="2"/>
      <c r="D1296" s="2"/>
    </row>
    <row r="1297" spans="2:4" x14ac:dyDescent="0.25">
      <c r="B1297" s="2"/>
      <c r="C1297" s="2"/>
      <c r="D1297" s="2"/>
    </row>
    <row r="1298" spans="2:4" x14ac:dyDescent="0.25">
      <c r="B1298" s="2"/>
      <c r="C1298" s="2"/>
      <c r="D1298" s="2"/>
    </row>
    <row r="1299" spans="2:4" x14ac:dyDescent="0.25">
      <c r="B1299" s="2"/>
      <c r="C1299" s="2"/>
      <c r="D1299" s="2"/>
    </row>
    <row r="1300" spans="2:4" x14ac:dyDescent="0.25">
      <c r="B1300" s="2"/>
      <c r="C1300" s="2"/>
      <c r="D1300" s="2"/>
    </row>
    <row r="1301" spans="2:4" x14ac:dyDescent="0.25">
      <c r="B1301" s="2"/>
      <c r="C1301" s="2"/>
      <c r="D1301" s="2"/>
    </row>
    <row r="1302" spans="2:4" x14ac:dyDescent="0.25">
      <c r="B1302" s="2"/>
      <c r="C1302" s="2"/>
      <c r="D1302" s="2"/>
    </row>
    <row r="1303" spans="2:4" x14ac:dyDescent="0.25">
      <c r="B1303" s="2"/>
      <c r="C1303" s="2"/>
      <c r="D1303" s="2"/>
    </row>
    <row r="1304" spans="2:4" x14ac:dyDescent="0.25">
      <c r="B1304" s="2"/>
      <c r="C1304" s="2"/>
      <c r="D1304" s="2"/>
    </row>
    <row r="1305" spans="2:4" x14ac:dyDescent="0.25">
      <c r="B1305" s="2"/>
      <c r="C1305" s="2"/>
      <c r="D1305" s="2"/>
    </row>
    <row r="1306" spans="2:4" x14ac:dyDescent="0.25">
      <c r="B1306" s="2"/>
      <c r="C1306" s="2"/>
      <c r="D1306" s="2"/>
    </row>
    <row r="1307" spans="2:4" x14ac:dyDescent="0.25">
      <c r="B1307" s="2"/>
      <c r="C1307" s="2"/>
      <c r="D1307" s="2"/>
    </row>
    <row r="1308" spans="2:4" x14ac:dyDescent="0.25">
      <c r="B1308" s="2"/>
      <c r="C1308" s="2"/>
      <c r="D1308" s="2"/>
    </row>
    <row r="1309" spans="2:4" x14ac:dyDescent="0.25">
      <c r="B1309" s="2"/>
      <c r="C1309" s="2"/>
      <c r="D1309" s="2"/>
    </row>
    <row r="1310" spans="2:4" x14ac:dyDescent="0.25">
      <c r="B1310" s="2"/>
      <c r="C1310" s="2"/>
      <c r="D1310" s="2"/>
    </row>
    <row r="1311" spans="2:4" x14ac:dyDescent="0.25">
      <c r="B1311" s="2"/>
      <c r="C1311" s="2"/>
      <c r="D1311" s="2"/>
    </row>
    <row r="1312" spans="2:4" x14ac:dyDescent="0.25">
      <c r="B1312" s="2"/>
      <c r="C1312" s="2"/>
      <c r="D1312" s="2"/>
    </row>
    <row r="1313" spans="2:4" x14ac:dyDescent="0.25">
      <c r="B1313" s="2"/>
      <c r="C1313" s="2"/>
      <c r="D1313" s="2"/>
    </row>
    <row r="1314" spans="2:4" x14ac:dyDescent="0.25">
      <c r="B1314" s="2"/>
      <c r="C1314" s="2"/>
      <c r="D1314" s="2"/>
    </row>
    <row r="1315" spans="2:4" x14ac:dyDescent="0.25">
      <c r="B1315" s="2"/>
      <c r="C1315" s="2"/>
      <c r="D1315" s="2"/>
    </row>
    <row r="1316" spans="2:4" x14ac:dyDescent="0.25">
      <c r="B1316" s="2"/>
      <c r="C1316" s="2"/>
      <c r="D1316" s="2"/>
    </row>
    <row r="1317" spans="2:4" x14ac:dyDescent="0.25">
      <c r="B1317" s="2"/>
      <c r="C1317" s="2"/>
      <c r="D1317" s="2"/>
    </row>
    <row r="1318" spans="2:4" x14ac:dyDescent="0.25">
      <c r="B1318" s="2"/>
      <c r="C1318" s="2"/>
      <c r="D1318" s="2"/>
    </row>
    <row r="1319" spans="2:4" x14ac:dyDescent="0.25">
      <c r="B1319" s="2"/>
      <c r="C1319" s="2"/>
      <c r="D1319" s="2"/>
    </row>
    <row r="1320" spans="2:4" x14ac:dyDescent="0.25">
      <c r="B1320" s="2"/>
      <c r="C1320" s="2"/>
      <c r="D1320" s="2"/>
    </row>
    <row r="1321" spans="2:4" x14ac:dyDescent="0.25">
      <c r="B1321" s="2"/>
      <c r="C1321" s="2"/>
      <c r="D1321" s="2"/>
    </row>
    <row r="1322" spans="2:4" x14ac:dyDescent="0.25">
      <c r="B1322" s="2"/>
      <c r="C1322" s="2"/>
      <c r="D1322" s="2"/>
    </row>
    <row r="1323" spans="2:4" x14ac:dyDescent="0.25">
      <c r="B1323" s="2"/>
      <c r="C1323" s="2"/>
      <c r="D1323" s="2"/>
    </row>
    <row r="1324" spans="2:4" x14ac:dyDescent="0.25">
      <c r="B1324" s="2"/>
      <c r="C1324" s="2"/>
      <c r="D1324" s="2"/>
    </row>
    <row r="1325" spans="2:4" x14ac:dyDescent="0.25">
      <c r="B1325" s="2"/>
      <c r="C1325" s="2"/>
      <c r="D1325" s="2"/>
    </row>
    <row r="1326" spans="2:4" x14ac:dyDescent="0.25">
      <c r="B1326" s="2"/>
      <c r="C1326" s="2"/>
      <c r="D1326" s="2"/>
    </row>
    <row r="1327" spans="2:4" x14ac:dyDescent="0.25">
      <c r="B1327" s="2"/>
      <c r="C1327" s="2"/>
      <c r="D1327" s="2"/>
    </row>
    <row r="1328" spans="2:4" x14ac:dyDescent="0.25">
      <c r="B1328" s="2"/>
      <c r="C1328" s="2"/>
      <c r="D1328" s="2"/>
    </row>
    <row r="1329" spans="2:4" x14ac:dyDescent="0.25">
      <c r="B1329" s="2"/>
      <c r="C1329" s="2"/>
      <c r="D1329" s="2"/>
    </row>
    <row r="1330" spans="2:4" x14ac:dyDescent="0.25">
      <c r="B1330" s="2"/>
      <c r="C1330" s="2"/>
      <c r="D1330" s="2"/>
    </row>
    <row r="1331" spans="2:4" x14ac:dyDescent="0.25">
      <c r="B1331" s="2"/>
      <c r="C1331" s="2"/>
      <c r="D1331" s="2"/>
    </row>
    <row r="1332" spans="2:4" x14ac:dyDescent="0.25">
      <c r="B1332" s="2"/>
      <c r="C1332" s="2"/>
      <c r="D1332" s="2"/>
    </row>
    <row r="1333" spans="2:4" x14ac:dyDescent="0.25">
      <c r="B1333" s="2"/>
      <c r="C1333" s="2"/>
      <c r="D1333" s="2"/>
    </row>
    <row r="1334" spans="2:4" x14ac:dyDescent="0.25">
      <c r="B1334" s="2"/>
      <c r="C1334" s="2"/>
      <c r="D1334" s="2"/>
    </row>
    <row r="1335" spans="2:4" x14ac:dyDescent="0.25">
      <c r="B1335" s="2"/>
      <c r="C1335" s="2"/>
      <c r="D1335" s="2"/>
    </row>
    <row r="1336" spans="2:4" x14ac:dyDescent="0.25">
      <c r="B1336" s="2"/>
      <c r="C1336" s="2"/>
      <c r="D1336" s="2"/>
    </row>
    <row r="1337" spans="2:4" x14ac:dyDescent="0.25">
      <c r="B1337" s="2"/>
      <c r="C1337" s="2"/>
      <c r="D1337" s="2"/>
    </row>
    <row r="1338" spans="2:4" x14ac:dyDescent="0.25">
      <c r="B1338" s="2"/>
      <c r="C1338" s="2"/>
      <c r="D1338" s="2"/>
    </row>
    <row r="1339" spans="2:4" x14ac:dyDescent="0.25">
      <c r="B1339" s="2"/>
      <c r="C1339" s="2"/>
      <c r="D1339" s="2"/>
    </row>
    <row r="1340" spans="2:4" x14ac:dyDescent="0.25">
      <c r="B1340" s="2"/>
      <c r="C1340" s="2"/>
      <c r="D1340" s="2"/>
    </row>
    <row r="1341" spans="2:4" x14ac:dyDescent="0.25">
      <c r="B1341" s="2"/>
      <c r="C1341" s="2"/>
      <c r="D1341" s="2"/>
    </row>
    <row r="1342" spans="2:4" x14ac:dyDescent="0.25">
      <c r="B1342" s="2"/>
      <c r="C1342" s="2"/>
      <c r="D1342" s="2"/>
    </row>
    <row r="1343" spans="2:4" x14ac:dyDescent="0.25">
      <c r="B1343" s="2"/>
      <c r="C1343" s="2"/>
      <c r="D1343" s="2"/>
    </row>
    <row r="1344" spans="2:4" x14ac:dyDescent="0.25">
      <c r="B1344" s="2"/>
      <c r="C1344" s="2"/>
      <c r="D1344" s="2"/>
    </row>
    <row r="1345" spans="2:4" x14ac:dyDescent="0.25">
      <c r="B1345" s="2"/>
      <c r="C1345" s="2"/>
      <c r="D1345" s="2"/>
    </row>
    <row r="1346" spans="2:4" x14ac:dyDescent="0.25">
      <c r="B1346" s="2"/>
      <c r="C1346" s="2"/>
      <c r="D1346" s="2"/>
    </row>
    <row r="1347" spans="2:4" x14ac:dyDescent="0.25">
      <c r="B1347" s="2"/>
      <c r="C1347" s="2"/>
      <c r="D1347" s="2"/>
    </row>
    <row r="1348" spans="2:4" x14ac:dyDescent="0.25">
      <c r="B1348" s="2"/>
      <c r="C1348" s="2"/>
      <c r="D1348" s="2"/>
    </row>
    <row r="1349" spans="2:4" x14ac:dyDescent="0.25">
      <c r="B1349" s="2"/>
      <c r="C1349" s="2"/>
      <c r="D1349" s="2"/>
    </row>
    <row r="1350" spans="2:4" x14ac:dyDescent="0.25">
      <c r="B1350" s="2"/>
      <c r="C1350" s="2"/>
      <c r="D1350" s="2"/>
    </row>
    <row r="1351" spans="2:4" x14ac:dyDescent="0.25">
      <c r="B1351" s="2"/>
      <c r="C1351" s="2"/>
      <c r="D1351" s="2"/>
    </row>
    <row r="1352" spans="2:4" x14ac:dyDescent="0.25">
      <c r="B1352" s="2"/>
      <c r="C1352" s="2"/>
      <c r="D1352" s="2"/>
    </row>
    <row r="1353" spans="2:4" x14ac:dyDescent="0.25">
      <c r="B1353" s="2"/>
      <c r="C1353" s="2"/>
      <c r="D1353" s="2"/>
    </row>
    <row r="1354" spans="2:4" x14ac:dyDescent="0.25">
      <c r="B1354" s="2"/>
      <c r="C1354" s="2"/>
      <c r="D1354" s="2"/>
    </row>
    <row r="1355" spans="2:4" x14ac:dyDescent="0.25">
      <c r="B1355" s="2"/>
      <c r="C1355" s="2"/>
      <c r="D1355" s="2"/>
    </row>
    <row r="1356" spans="2:4" x14ac:dyDescent="0.25">
      <c r="B1356" s="2"/>
      <c r="C1356" s="2"/>
      <c r="D1356" s="2"/>
    </row>
    <row r="1357" spans="2:4" x14ac:dyDescent="0.25">
      <c r="B1357" s="2"/>
      <c r="C1357" s="2"/>
      <c r="D1357" s="2"/>
    </row>
    <row r="1358" spans="2:4" x14ac:dyDescent="0.25">
      <c r="B1358" s="2"/>
      <c r="C1358" s="2"/>
      <c r="D1358" s="2"/>
    </row>
    <row r="1359" spans="2:4" x14ac:dyDescent="0.25">
      <c r="B1359" s="2"/>
      <c r="C1359" s="2"/>
      <c r="D1359" s="2"/>
    </row>
    <row r="1360" spans="2:4" x14ac:dyDescent="0.25">
      <c r="B1360" s="2"/>
      <c r="C1360" s="2"/>
      <c r="D1360" s="2"/>
    </row>
    <row r="1361" spans="2:4" x14ac:dyDescent="0.25">
      <c r="B1361" s="2"/>
      <c r="C1361" s="2"/>
      <c r="D1361" s="2"/>
    </row>
    <row r="1362" spans="2:4" x14ac:dyDescent="0.25">
      <c r="B1362" s="2"/>
      <c r="C1362" s="2"/>
      <c r="D1362" s="2"/>
    </row>
    <row r="1363" spans="2:4" x14ac:dyDescent="0.25">
      <c r="B1363" s="2"/>
      <c r="C1363" s="2"/>
      <c r="D1363" s="2"/>
    </row>
    <row r="1364" spans="2:4" x14ac:dyDescent="0.25">
      <c r="B1364" s="2"/>
      <c r="C1364" s="2"/>
      <c r="D1364" s="2"/>
    </row>
    <row r="1365" spans="2:4" x14ac:dyDescent="0.25">
      <c r="B1365" s="2"/>
      <c r="C1365" s="2"/>
      <c r="D1365" s="2"/>
    </row>
    <row r="1366" spans="2:4" x14ac:dyDescent="0.25">
      <c r="B1366" s="2"/>
      <c r="C1366" s="2"/>
      <c r="D1366" s="2"/>
    </row>
    <row r="1367" spans="2:4" x14ac:dyDescent="0.25">
      <c r="B1367" s="2"/>
      <c r="C1367" s="2"/>
      <c r="D1367" s="2"/>
    </row>
    <row r="1368" spans="2:4" x14ac:dyDescent="0.25">
      <c r="B1368" s="2"/>
      <c r="C1368" s="2"/>
      <c r="D1368" s="2"/>
    </row>
    <row r="1369" spans="2:4" x14ac:dyDescent="0.25">
      <c r="B1369" s="2"/>
      <c r="C1369" s="2"/>
      <c r="D1369" s="2"/>
    </row>
    <row r="1370" spans="2:4" x14ac:dyDescent="0.25">
      <c r="B1370" s="2"/>
      <c r="C1370" s="2"/>
      <c r="D1370" s="2"/>
    </row>
    <row r="1371" spans="2:4" x14ac:dyDescent="0.25">
      <c r="B1371" s="2"/>
      <c r="C1371" s="2"/>
      <c r="D1371" s="2"/>
    </row>
    <row r="1372" spans="2:4" x14ac:dyDescent="0.25">
      <c r="B1372" s="2"/>
      <c r="C1372" s="2"/>
      <c r="D1372" s="2"/>
    </row>
    <row r="1373" spans="2:4" x14ac:dyDescent="0.25">
      <c r="B1373" s="2"/>
      <c r="C1373" s="2"/>
      <c r="D1373" s="2"/>
    </row>
    <row r="1374" spans="2:4" x14ac:dyDescent="0.25">
      <c r="B1374" s="2"/>
      <c r="C1374" s="2"/>
      <c r="D1374" s="2"/>
    </row>
    <row r="1375" spans="2:4" x14ac:dyDescent="0.25">
      <c r="B1375" s="2"/>
      <c r="C1375" s="2"/>
      <c r="D1375" s="2"/>
    </row>
    <row r="1376" spans="2:4" x14ac:dyDescent="0.25">
      <c r="B1376" s="2"/>
      <c r="C1376" s="2"/>
      <c r="D1376" s="2"/>
    </row>
    <row r="1377" spans="2:4" x14ac:dyDescent="0.25">
      <c r="B1377" s="2"/>
      <c r="C1377" s="2"/>
      <c r="D1377" s="2"/>
    </row>
    <row r="1378" spans="2:4" x14ac:dyDescent="0.25">
      <c r="B1378" s="2"/>
      <c r="C1378" s="2"/>
      <c r="D1378" s="2"/>
    </row>
    <row r="1379" spans="2:4" x14ac:dyDescent="0.25">
      <c r="B1379" s="2"/>
      <c r="C1379" s="2"/>
      <c r="D1379" s="2"/>
    </row>
    <row r="1380" spans="2:4" x14ac:dyDescent="0.25">
      <c r="B1380" s="2"/>
      <c r="C1380" s="2"/>
      <c r="D1380" s="2"/>
    </row>
    <row r="1381" spans="2:4" x14ac:dyDescent="0.25">
      <c r="B1381" s="2"/>
      <c r="C1381" s="2"/>
      <c r="D1381" s="2"/>
    </row>
    <row r="1382" spans="2:4" x14ac:dyDescent="0.25">
      <c r="B1382" s="2"/>
      <c r="C1382" s="2"/>
      <c r="D1382" s="2"/>
    </row>
    <row r="1383" spans="2:4" x14ac:dyDescent="0.25">
      <c r="B1383" s="2"/>
      <c r="C1383" s="2"/>
      <c r="D1383" s="2"/>
    </row>
    <row r="1384" spans="2:4" x14ac:dyDescent="0.25">
      <c r="B1384" s="2"/>
      <c r="C1384" s="2"/>
      <c r="D1384" s="2"/>
    </row>
    <row r="1385" spans="2:4" x14ac:dyDescent="0.25">
      <c r="B1385" s="2"/>
      <c r="C1385" s="2"/>
      <c r="D1385" s="2"/>
    </row>
    <row r="1386" spans="2:4" x14ac:dyDescent="0.25">
      <c r="B1386" s="2"/>
      <c r="C1386" s="2"/>
      <c r="D1386" s="2"/>
    </row>
    <row r="1387" spans="2:4" x14ac:dyDescent="0.25">
      <c r="B1387" s="2"/>
      <c r="C1387" s="2"/>
      <c r="D1387" s="2"/>
    </row>
    <row r="1388" spans="2:4" x14ac:dyDescent="0.25">
      <c r="B1388" s="2"/>
      <c r="C1388" s="2"/>
      <c r="D1388" s="2"/>
    </row>
    <row r="1389" spans="2:4" x14ac:dyDescent="0.25">
      <c r="B1389" s="2"/>
      <c r="C1389" s="2"/>
      <c r="D1389" s="2"/>
    </row>
    <row r="1390" spans="2:4" x14ac:dyDescent="0.25">
      <c r="B1390" s="2"/>
      <c r="C1390" s="2"/>
      <c r="D1390" s="2"/>
    </row>
    <row r="1391" spans="2:4" x14ac:dyDescent="0.25">
      <c r="B1391" s="2"/>
      <c r="C1391" s="2"/>
      <c r="D1391" s="2"/>
    </row>
    <row r="1392" spans="2:4" x14ac:dyDescent="0.25">
      <c r="B1392" s="2"/>
      <c r="C1392" s="2"/>
      <c r="D1392" s="2"/>
    </row>
    <row r="1393" spans="2:4" x14ac:dyDescent="0.25">
      <c r="B1393" s="2"/>
      <c r="C1393" s="2"/>
      <c r="D1393" s="2"/>
    </row>
    <row r="1394" spans="2:4" x14ac:dyDescent="0.25">
      <c r="B1394" s="2"/>
      <c r="C1394" s="2"/>
      <c r="D1394" s="2"/>
    </row>
    <row r="1395" spans="2:4" x14ac:dyDescent="0.25">
      <c r="B1395" s="2"/>
      <c r="C1395" s="2"/>
      <c r="D1395" s="2"/>
    </row>
    <row r="1396" spans="2:4" x14ac:dyDescent="0.25">
      <c r="B1396" s="2"/>
      <c r="C1396" s="2"/>
      <c r="D1396" s="2"/>
    </row>
    <row r="1397" spans="2:4" x14ac:dyDescent="0.25">
      <c r="B1397" s="2"/>
      <c r="C1397" s="2"/>
      <c r="D1397" s="2"/>
    </row>
    <row r="1398" spans="2:4" x14ac:dyDescent="0.25">
      <c r="B1398" s="2"/>
      <c r="C1398" s="2"/>
      <c r="D1398" s="2"/>
    </row>
    <row r="1399" spans="2:4" x14ac:dyDescent="0.25">
      <c r="B1399" s="2"/>
      <c r="C1399" s="2"/>
      <c r="D1399" s="2"/>
    </row>
    <row r="1400" spans="2:4" x14ac:dyDescent="0.25">
      <c r="B1400" s="2"/>
      <c r="C1400" s="2"/>
      <c r="D1400" s="2"/>
    </row>
    <row r="1401" spans="2:4" x14ac:dyDescent="0.25">
      <c r="B1401" s="2"/>
      <c r="C1401" s="2"/>
      <c r="D1401" s="2"/>
    </row>
    <row r="1402" spans="2:4" x14ac:dyDescent="0.25">
      <c r="B1402" s="2"/>
      <c r="C1402" s="2"/>
      <c r="D1402" s="2"/>
    </row>
    <row r="1403" spans="2:4" x14ac:dyDescent="0.25">
      <c r="B1403" s="2"/>
      <c r="C1403" s="2"/>
      <c r="D1403" s="2"/>
    </row>
    <row r="1404" spans="2:4" x14ac:dyDescent="0.25">
      <c r="B1404" s="2"/>
      <c r="C1404" s="2"/>
      <c r="D1404" s="2"/>
    </row>
    <row r="1405" spans="2:4" x14ac:dyDescent="0.25">
      <c r="B1405" s="2"/>
      <c r="C1405" s="2"/>
      <c r="D1405" s="2"/>
    </row>
    <row r="1406" spans="2:4" x14ac:dyDescent="0.25">
      <c r="B1406" s="2"/>
      <c r="C1406" s="2"/>
      <c r="D1406" s="2"/>
    </row>
    <row r="1407" spans="2:4" x14ac:dyDescent="0.25">
      <c r="B1407" s="2"/>
      <c r="C1407" s="2"/>
      <c r="D1407" s="2"/>
    </row>
    <row r="1408" spans="2:4" x14ac:dyDescent="0.25">
      <c r="B1408" s="2"/>
      <c r="C1408" s="2"/>
      <c r="D1408" s="2"/>
    </row>
    <row r="1409" spans="2:4" x14ac:dyDescent="0.25">
      <c r="B1409" s="2"/>
      <c r="C1409" s="2"/>
      <c r="D1409" s="2"/>
    </row>
    <row r="1410" spans="2:4" x14ac:dyDescent="0.25">
      <c r="B1410" s="2"/>
      <c r="C1410" s="2"/>
      <c r="D1410" s="2"/>
    </row>
    <row r="1411" spans="2:4" x14ac:dyDescent="0.25">
      <c r="B1411" s="2"/>
      <c r="C1411" s="2"/>
      <c r="D1411" s="2"/>
    </row>
    <row r="1412" spans="2:4" x14ac:dyDescent="0.25">
      <c r="B1412" s="2"/>
      <c r="C1412" s="2"/>
      <c r="D1412" s="2"/>
    </row>
    <row r="1413" spans="2:4" x14ac:dyDescent="0.25">
      <c r="B1413" s="2"/>
      <c r="C1413" s="2"/>
      <c r="D1413" s="2"/>
    </row>
    <row r="1414" spans="2:4" x14ac:dyDescent="0.25">
      <c r="B1414" s="2"/>
      <c r="C1414" s="2"/>
      <c r="D1414" s="2"/>
    </row>
    <row r="1415" spans="2:4" x14ac:dyDescent="0.25">
      <c r="B1415" s="2"/>
      <c r="C1415" s="2"/>
      <c r="D1415" s="2"/>
    </row>
    <row r="1416" spans="2:4" x14ac:dyDescent="0.25">
      <c r="B1416" s="2"/>
      <c r="C1416" s="2"/>
      <c r="D1416" s="2"/>
    </row>
    <row r="1417" spans="2:4" x14ac:dyDescent="0.25">
      <c r="B1417" s="2"/>
      <c r="C1417" s="2"/>
      <c r="D1417" s="2"/>
    </row>
    <row r="1418" spans="2:4" x14ac:dyDescent="0.25">
      <c r="B1418" s="2"/>
      <c r="C1418" s="2"/>
      <c r="D1418" s="2"/>
    </row>
    <row r="1419" spans="2:4" x14ac:dyDescent="0.25">
      <c r="B1419" s="2"/>
      <c r="C1419" s="2"/>
      <c r="D1419" s="2"/>
    </row>
    <row r="1420" spans="2:4" x14ac:dyDescent="0.25">
      <c r="B1420" s="2"/>
      <c r="C1420" s="2"/>
      <c r="D1420" s="2"/>
    </row>
    <row r="1421" spans="2:4" x14ac:dyDescent="0.25">
      <c r="B1421" s="2"/>
      <c r="C1421" s="2"/>
      <c r="D1421" s="2"/>
    </row>
    <row r="1422" spans="2:4" x14ac:dyDescent="0.25">
      <c r="B1422" s="2"/>
      <c r="C1422" s="2"/>
      <c r="D1422" s="2"/>
    </row>
    <row r="1423" spans="2:4" x14ac:dyDescent="0.25">
      <c r="B1423" s="2"/>
      <c r="C1423" s="2"/>
      <c r="D1423" s="2"/>
    </row>
    <row r="1424" spans="2:4" x14ac:dyDescent="0.25">
      <c r="B1424" s="2"/>
      <c r="C1424" s="2"/>
      <c r="D1424" s="2"/>
    </row>
    <row r="1425" spans="2:4" x14ac:dyDescent="0.25">
      <c r="B1425" s="2"/>
      <c r="C1425" s="2"/>
      <c r="D1425" s="2"/>
    </row>
    <row r="1426" spans="2:4" x14ac:dyDescent="0.25">
      <c r="B1426" s="2"/>
      <c r="C1426" s="2"/>
      <c r="D1426" s="2"/>
    </row>
    <row r="1427" spans="2:4" x14ac:dyDescent="0.25">
      <c r="B1427" s="2"/>
      <c r="C1427" s="2"/>
      <c r="D1427" s="2"/>
    </row>
    <row r="1428" spans="2:4" x14ac:dyDescent="0.25">
      <c r="B1428" s="2"/>
      <c r="C1428" s="2"/>
      <c r="D1428" s="2"/>
    </row>
    <row r="1429" spans="2:4" x14ac:dyDescent="0.25">
      <c r="B1429" s="2"/>
      <c r="C1429" s="2"/>
      <c r="D1429" s="2"/>
    </row>
    <row r="1430" spans="2:4" x14ac:dyDescent="0.25">
      <c r="B1430" s="2"/>
      <c r="C1430" s="2"/>
      <c r="D1430" s="2"/>
    </row>
    <row r="1431" spans="2:4" x14ac:dyDescent="0.25">
      <c r="B1431" s="2"/>
      <c r="C1431" s="2"/>
      <c r="D1431" s="2"/>
    </row>
    <row r="1432" spans="2:4" x14ac:dyDescent="0.25">
      <c r="B1432" s="2"/>
      <c r="C1432" s="2"/>
      <c r="D1432" s="2"/>
    </row>
    <row r="1433" spans="2:4" x14ac:dyDescent="0.25">
      <c r="B1433" s="2"/>
      <c r="C1433" s="2"/>
      <c r="D1433" s="2"/>
    </row>
    <row r="1434" spans="2:4" x14ac:dyDescent="0.25">
      <c r="B1434" s="2"/>
      <c r="C1434" s="2"/>
      <c r="D1434" s="2"/>
    </row>
    <row r="1435" spans="2:4" x14ac:dyDescent="0.25">
      <c r="B1435" s="2"/>
      <c r="C1435" s="2"/>
      <c r="D1435" s="2"/>
    </row>
    <row r="1436" spans="2:4" x14ac:dyDescent="0.25">
      <c r="B1436" s="2"/>
      <c r="C1436" s="2"/>
      <c r="D1436" s="2"/>
    </row>
    <row r="1437" spans="2:4" x14ac:dyDescent="0.25">
      <c r="B1437" s="2"/>
      <c r="C1437" s="2"/>
      <c r="D1437" s="2"/>
    </row>
    <row r="1438" spans="2:4" x14ac:dyDescent="0.25">
      <c r="B1438" s="2"/>
      <c r="C1438" s="2"/>
      <c r="D1438" s="2"/>
    </row>
    <row r="1439" spans="2:4" x14ac:dyDescent="0.25">
      <c r="B1439" s="2"/>
      <c r="C1439" s="2"/>
      <c r="D1439" s="2"/>
    </row>
    <row r="1440" spans="2:4" x14ac:dyDescent="0.25">
      <c r="B1440" s="2"/>
      <c r="C1440" s="2"/>
      <c r="D1440" s="2"/>
    </row>
    <row r="1441" spans="2:4" x14ac:dyDescent="0.25">
      <c r="B1441" s="2"/>
      <c r="C1441" s="2"/>
      <c r="D1441" s="2"/>
    </row>
    <row r="1442" spans="2:4" x14ac:dyDescent="0.25">
      <c r="B1442" s="2"/>
      <c r="C1442" s="2"/>
      <c r="D1442" s="2"/>
    </row>
    <row r="1443" spans="2:4" x14ac:dyDescent="0.25">
      <c r="B1443" s="2"/>
      <c r="C1443" s="2"/>
      <c r="D1443" s="2"/>
    </row>
    <row r="1444" spans="2:4" x14ac:dyDescent="0.25">
      <c r="B1444" s="2"/>
      <c r="C1444" s="2"/>
      <c r="D1444" s="2"/>
    </row>
    <row r="1445" spans="2:4" x14ac:dyDescent="0.25">
      <c r="B1445" s="2"/>
      <c r="C1445" s="2"/>
      <c r="D1445" s="2"/>
    </row>
    <row r="1446" spans="2:4" x14ac:dyDescent="0.25">
      <c r="B1446" s="2"/>
      <c r="C1446" s="2"/>
      <c r="D1446" s="2"/>
    </row>
    <row r="1447" spans="2:4" x14ac:dyDescent="0.25">
      <c r="B1447" s="2"/>
      <c r="C1447" s="2"/>
      <c r="D1447" s="2"/>
    </row>
    <row r="1448" spans="2:4" x14ac:dyDescent="0.25">
      <c r="B1448" s="2"/>
      <c r="C1448" s="2"/>
      <c r="D1448" s="2"/>
    </row>
    <row r="1449" spans="2:4" x14ac:dyDescent="0.25">
      <c r="B1449" s="2"/>
      <c r="C1449" s="2"/>
      <c r="D1449" s="2"/>
    </row>
    <row r="1450" spans="2:4" x14ac:dyDescent="0.25">
      <c r="B1450" s="2"/>
      <c r="C1450" s="2"/>
      <c r="D1450" s="2"/>
    </row>
    <row r="1451" spans="2:4" x14ac:dyDescent="0.25">
      <c r="B1451" s="2"/>
      <c r="C1451" s="2"/>
      <c r="D1451" s="2"/>
    </row>
    <row r="1452" spans="2:4" x14ac:dyDescent="0.25">
      <c r="B1452" s="2"/>
      <c r="C1452" s="2"/>
      <c r="D1452" s="2"/>
    </row>
    <row r="1453" spans="2:4" x14ac:dyDescent="0.25">
      <c r="B1453" s="2"/>
      <c r="C1453" s="2"/>
      <c r="D1453" s="2"/>
    </row>
    <row r="1454" spans="2:4" x14ac:dyDescent="0.25">
      <c r="B1454" s="2"/>
      <c r="C1454" s="2"/>
      <c r="D1454" s="2"/>
    </row>
    <row r="1455" spans="2:4" x14ac:dyDescent="0.25">
      <c r="B1455" s="2"/>
      <c r="C1455" s="2"/>
      <c r="D1455" s="2"/>
    </row>
    <row r="1456" spans="2:4" x14ac:dyDescent="0.25">
      <c r="B1456" s="2"/>
      <c r="C1456" s="2"/>
      <c r="D1456" s="2"/>
    </row>
    <row r="1457" spans="2:4" x14ac:dyDescent="0.25">
      <c r="B1457" s="2"/>
      <c r="C1457" s="2"/>
      <c r="D1457" s="2"/>
    </row>
    <row r="1458" spans="2:4" x14ac:dyDescent="0.25">
      <c r="B1458" s="2"/>
      <c r="C1458" s="2"/>
      <c r="D1458" s="2"/>
    </row>
    <row r="1459" spans="2:4" x14ac:dyDescent="0.25">
      <c r="B1459" s="2"/>
      <c r="C1459" s="2"/>
      <c r="D1459" s="2"/>
    </row>
    <row r="1460" spans="2:4" x14ac:dyDescent="0.25">
      <c r="B1460" s="2"/>
      <c r="C1460" s="2"/>
      <c r="D1460" s="2"/>
    </row>
    <row r="1461" spans="2:4" x14ac:dyDescent="0.25">
      <c r="B1461" s="2"/>
      <c r="C1461" s="2"/>
      <c r="D1461" s="2"/>
    </row>
    <row r="1462" spans="2:4" x14ac:dyDescent="0.25">
      <c r="B1462" s="2"/>
      <c r="C1462" s="2"/>
      <c r="D1462" s="2"/>
    </row>
    <row r="1463" spans="2:4" x14ac:dyDescent="0.25">
      <c r="B1463" s="2"/>
      <c r="C1463" s="2"/>
      <c r="D1463" s="2"/>
    </row>
    <row r="1464" spans="2:4" x14ac:dyDescent="0.25">
      <c r="B1464" s="2"/>
      <c r="C1464" s="2"/>
      <c r="D1464" s="2"/>
    </row>
    <row r="1465" spans="2:4" x14ac:dyDescent="0.25">
      <c r="B1465" s="2"/>
      <c r="C1465" s="2"/>
      <c r="D1465" s="2"/>
    </row>
    <row r="1466" spans="2:4" x14ac:dyDescent="0.25">
      <c r="B1466" s="2"/>
      <c r="C1466" s="2"/>
      <c r="D1466" s="2"/>
    </row>
    <row r="1467" spans="2:4" x14ac:dyDescent="0.25">
      <c r="B1467" s="2"/>
      <c r="C1467" s="2"/>
      <c r="D1467" s="2"/>
    </row>
    <row r="1468" spans="2:4" x14ac:dyDescent="0.25">
      <c r="B1468" s="2"/>
      <c r="C1468" s="2"/>
      <c r="D1468" s="2"/>
    </row>
    <row r="1469" spans="2:4" x14ac:dyDescent="0.25">
      <c r="B1469" s="2"/>
      <c r="C1469" s="2"/>
      <c r="D1469" s="2"/>
    </row>
    <row r="1470" spans="2:4" x14ac:dyDescent="0.25">
      <c r="B1470" s="2"/>
      <c r="C1470" s="2"/>
      <c r="D1470" s="2"/>
    </row>
    <row r="1471" spans="2:4" x14ac:dyDescent="0.25">
      <c r="B1471" s="2"/>
      <c r="C1471" s="2"/>
      <c r="D1471" s="2"/>
    </row>
    <row r="1472" spans="2:4" x14ac:dyDescent="0.25">
      <c r="B1472" s="2"/>
      <c r="C1472" s="2"/>
      <c r="D1472" s="2"/>
    </row>
    <row r="1473" spans="2:4" x14ac:dyDescent="0.25">
      <c r="B1473" s="2"/>
      <c r="C1473" s="2"/>
      <c r="D1473" s="2"/>
    </row>
    <row r="1474" spans="2:4" x14ac:dyDescent="0.25">
      <c r="B1474" s="2"/>
      <c r="C1474" s="2"/>
      <c r="D1474" s="2"/>
    </row>
    <row r="1475" spans="2:4" x14ac:dyDescent="0.25">
      <c r="B1475" s="2"/>
      <c r="C1475" s="2"/>
      <c r="D1475" s="2"/>
    </row>
    <row r="1476" spans="2:4" x14ac:dyDescent="0.25">
      <c r="B1476" s="2"/>
      <c r="C1476" s="2"/>
      <c r="D1476" s="2"/>
    </row>
    <row r="1477" spans="2:4" x14ac:dyDescent="0.25">
      <c r="B1477" s="2"/>
      <c r="C1477" s="2"/>
      <c r="D1477" s="2"/>
    </row>
    <row r="1478" spans="2:4" x14ac:dyDescent="0.25">
      <c r="B1478" s="2"/>
      <c r="C1478" s="2"/>
      <c r="D1478" s="2"/>
    </row>
    <row r="1479" spans="2:4" x14ac:dyDescent="0.25">
      <c r="B1479" s="2"/>
      <c r="C1479" s="2"/>
      <c r="D1479" s="2"/>
    </row>
    <row r="1480" spans="2:4" x14ac:dyDescent="0.25">
      <c r="B1480" s="2"/>
      <c r="C1480" s="2"/>
      <c r="D1480" s="2"/>
    </row>
    <row r="1481" spans="2:4" x14ac:dyDescent="0.25">
      <c r="B1481" s="2"/>
      <c r="C1481" s="2"/>
      <c r="D1481" s="2"/>
    </row>
    <row r="1482" spans="2:4" x14ac:dyDescent="0.25">
      <c r="B1482" s="2"/>
      <c r="C1482" s="2"/>
      <c r="D1482" s="2"/>
    </row>
    <row r="1483" spans="2:4" x14ac:dyDescent="0.25">
      <c r="B1483" s="2"/>
      <c r="C1483" s="2"/>
      <c r="D1483" s="2"/>
    </row>
    <row r="1484" spans="2:4" x14ac:dyDescent="0.25">
      <c r="B1484" s="2"/>
      <c r="C1484" s="2"/>
      <c r="D1484" s="2"/>
    </row>
    <row r="1485" spans="2:4" x14ac:dyDescent="0.25">
      <c r="B1485" s="2"/>
      <c r="C1485" s="2"/>
      <c r="D1485" s="2"/>
    </row>
    <row r="1486" spans="2:4" x14ac:dyDescent="0.25">
      <c r="B1486" s="2"/>
      <c r="C1486" s="2"/>
      <c r="D1486" s="2"/>
    </row>
    <row r="1487" spans="2:4" x14ac:dyDescent="0.25">
      <c r="B1487" s="2"/>
      <c r="C1487" s="2"/>
      <c r="D1487" s="2"/>
    </row>
    <row r="1488" spans="2:4" x14ac:dyDescent="0.25">
      <c r="B1488" s="2"/>
      <c r="C1488" s="2"/>
      <c r="D1488" s="2"/>
    </row>
    <row r="1489" spans="2:4" x14ac:dyDescent="0.25">
      <c r="B1489" s="2"/>
      <c r="C1489" s="2"/>
      <c r="D1489" s="2"/>
    </row>
    <row r="1490" spans="2:4" x14ac:dyDescent="0.25">
      <c r="B1490" s="2"/>
      <c r="C1490" s="2"/>
      <c r="D1490" s="2"/>
    </row>
    <row r="1491" spans="2:4" x14ac:dyDescent="0.25">
      <c r="B1491" s="2"/>
      <c r="C1491" s="2"/>
      <c r="D1491" s="2"/>
    </row>
    <row r="1492" spans="2:4" x14ac:dyDescent="0.25">
      <c r="B1492" s="2"/>
      <c r="C1492" s="2"/>
      <c r="D1492" s="2"/>
    </row>
    <row r="1493" spans="2:4" x14ac:dyDescent="0.25">
      <c r="B1493" s="2"/>
      <c r="C1493" s="2"/>
      <c r="D1493" s="2"/>
    </row>
    <row r="1494" spans="2:4" x14ac:dyDescent="0.25">
      <c r="B1494" s="2"/>
      <c r="C1494" s="2"/>
      <c r="D1494" s="2"/>
    </row>
    <row r="1495" spans="2:4" x14ac:dyDescent="0.25">
      <c r="B1495" s="2"/>
      <c r="C1495" s="2"/>
      <c r="D1495" s="2"/>
    </row>
    <row r="1496" spans="2:4" x14ac:dyDescent="0.25">
      <c r="B1496" s="2"/>
      <c r="C1496" s="2"/>
      <c r="D1496" s="2"/>
    </row>
    <row r="1497" spans="2:4" x14ac:dyDescent="0.25">
      <c r="B1497" s="2"/>
      <c r="C1497" s="2"/>
      <c r="D1497" s="2"/>
    </row>
  </sheetData>
  <mergeCells count="146">
    <mergeCell ref="Q3:X3"/>
    <mergeCell ref="L3:P3"/>
    <mergeCell ref="D27:G27"/>
    <mergeCell ref="A23:C23"/>
    <mergeCell ref="A24:C24"/>
    <mergeCell ref="D24:G24"/>
    <mergeCell ref="A26:C26"/>
    <mergeCell ref="A1:B1"/>
    <mergeCell ref="C1:G1"/>
    <mergeCell ref="H1:J1"/>
    <mergeCell ref="A2:B2"/>
    <mergeCell ref="C2:G2"/>
    <mergeCell ref="A3:C3"/>
    <mergeCell ref="H3:K3"/>
    <mergeCell ref="A6:C6"/>
    <mergeCell ref="E3:E5"/>
    <mergeCell ref="F3:F5"/>
    <mergeCell ref="G3:G5"/>
    <mergeCell ref="K4:K5"/>
    <mergeCell ref="A8:C8"/>
    <mergeCell ref="A9:C9"/>
    <mergeCell ref="A10:C10"/>
    <mergeCell ref="A11:C11"/>
    <mergeCell ref="A12:C12"/>
    <mergeCell ref="D59:G59"/>
    <mergeCell ref="A76:C76"/>
    <mergeCell ref="A68:C68"/>
    <mergeCell ref="A19:C19"/>
    <mergeCell ref="A64:C64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71:C71"/>
    <mergeCell ref="A70:C70"/>
    <mergeCell ref="A50:C50"/>
    <mergeCell ref="A51:C51"/>
    <mergeCell ref="A52:C52"/>
    <mergeCell ref="A53:C53"/>
    <mergeCell ref="A25:C25"/>
    <mergeCell ref="A39:C39"/>
    <mergeCell ref="A4:C4"/>
    <mergeCell ref="H4:H5"/>
    <mergeCell ref="I4:I5"/>
    <mergeCell ref="J4:J5"/>
    <mergeCell ref="A5:C5"/>
    <mergeCell ref="A17:C17"/>
    <mergeCell ref="A18:C18"/>
    <mergeCell ref="A14:C14"/>
    <mergeCell ref="A15:C15"/>
    <mergeCell ref="A16:C16"/>
    <mergeCell ref="A13:C13"/>
    <mergeCell ref="L4:L5"/>
    <mergeCell ref="M4:M5"/>
    <mergeCell ref="N4:N5"/>
    <mergeCell ref="O4:O5"/>
    <mergeCell ref="T4:T5"/>
    <mergeCell ref="V4:V5"/>
    <mergeCell ref="W4:W5"/>
    <mergeCell ref="P4:P5"/>
    <mergeCell ref="Q4:Q5"/>
    <mergeCell ref="R4:R5"/>
    <mergeCell ref="S4:S5"/>
    <mergeCell ref="U4:U5"/>
    <mergeCell ref="X4:X5"/>
    <mergeCell ref="A7:C7"/>
    <mergeCell ref="D77:G77"/>
    <mergeCell ref="A115:C115"/>
    <mergeCell ref="A107:C107"/>
    <mergeCell ref="A108:C108"/>
    <mergeCell ref="A109:C109"/>
    <mergeCell ref="A110:C110"/>
    <mergeCell ref="A77:C77"/>
    <mergeCell ref="A103:C103"/>
    <mergeCell ref="A69:C69"/>
    <mergeCell ref="D111:G111"/>
    <mergeCell ref="A105:C105"/>
    <mergeCell ref="A106:C106"/>
    <mergeCell ref="A111:C111"/>
    <mergeCell ref="A104:C104"/>
    <mergeCell ref="A114:C114"/>
    <mergeCell ref="A113:C113"/>
    <mergeCell ref="A112:C112"/>
    <mergeCell ref="A75:C75"/>
    <mergeCell ref="A74:C74"/>
    <mergeCell ref="A80:C80"/>
    <mergeCell ref="A81:C81"/>
    <mergeCell ref="A88:C88"/>
    <mergeCell ref="A89:C89"/>
    <mergeCell ref="A90:C90"/>
    <mergeCell ref="A72:C72"/>
    <mergeCell ref="A102:C102"/>
    <mergeCell ref="A66:C66"/>
    <mergeCell ref="A67:C67"/>
    <mergeCell ref="A100:C100"/>
    <mergeCell ref="A101:C101"/>
    <mergeCell ref="A65:C65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87:C87"/>
    <mergeCell ref="A79:C79"/>
    <mergeCell ref="A78:C78"/>
    <mergeCell ref="A82:C82"/>
    <mergeCell ref="A83:C83"/>
    <mergeCell ref="A84:C84"/>
    <mergeCell ref="A86:C86"/>
    <mergeCell ref="A40:C40"/>
    <mergeCell ref="A41:C41"/>
    <mergeCell ref="A46:C46"/>
    <mergeCell ref="A47:C47"/>
    <mergeCell ref="A48:C48"/>
    <mergeCell ref="A49:C49"/>
    <mergeCell ref="A56:C56"/>
    <mergeCell ref="A57:C57"/>
    <mergeCell ref="A54:C54"/>
    <mergeCell ref="A60:C60"/>
    <mergeCell ref="A61:C61"/>
    <mergeCell ref="A55:C55"/>
    <mergeCell ref="A63:C63"/>
    <mergeCell ref="A62:C62"/>
    <mergeCell ref="A58:C58"/>
    <mergeCell ref="A59:C59"/>
    <mergeCell ref="A73:C73"/>
    <mergeCell ref="A20:C20"/>
    <mergeCell ref="A21:C21"/>
    <mergeCell ref="A22:C22"/>
    <mergeCell ref="A27:C27"/>
    <mergeCell ref="A42:C42"/>
    <mergeCell ref="A43:C43"/>
    <mergeCell ref="A44:C44"/>
    <mergeCell ref="A45:C45"/>
    <mergeCell ref="A85:C85"/>
  </mergeCells>
  <pageMargins left="0" right="0" top="0" bottom="0" header="0" footer="0"/>
  <pageSetup paperSize="9" scale="84" fitToHeight="0" orientation="landscape" r:id="rId1"/>
  <ignoredErrors>
    <ignoredError sqref="P7:S7 P15:S15 P50:S50 P102:S102" formulaRange="1"/>
    <ignoredError sqref="P23 P58 P1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7"/>
  <sheetViews>
    <sheetView topLeftCell="A49" workbookViewId="0">
      <selection activeCell="A62" sqref="A62:XFD72"/>
    </sheetView>
  </sheetViews>
  <sheetFormatPr defaultRowHeight="15" x14ac:dyDescent="0.25"/>
  <cols>
    <col min="3" max="3" width="7.7109375" customWidth="1"/>
    <col min="4" max="4" width="6" customWidth="1"/>
    <col min="5" max="5" width="7.42578125" customWidth="1"/>
    <col min="6" max="6" width="8" customWidth="1"/>
    <col min="7" max="7" width="7.85546875" customWidth="1"/>
    <col min="8" max="8" width="5.85546875" customWidth="1"/>
    <col min="9" max="9" width="6.28515625" customWidth="1"/>
    <col min="10" max="10" width="6.5703125" customWidth="1"/>
    <col min="11" max="11" width="8.42578125" customWidth="1"/>
    <col min="12" max="12" width="5.7109375" customWidth="1"/>
    <col min="13" max="13" width="5.42578125" customWidth="1"/>
    <col min="14" max="14" width="6.140625" customWidth="1"/>
    <col min="15" max="15" width="5.7109375" customWidth="1"/>
    <col min="16" max="16" width="7.42578125" customWidth="1"/>
    <col min="17" max="17" width="7.5703125" customWidth="1"/>
    <col min="18" max="18" width="7.140625" customWidth="1"/>
    <col min="19" max="19" width="7" customWidth="1"/>
    <col min="20" max="20" width="6.7109375" customWidth="1"/>
    <col min="21" max="21" width="7.28515625" customWidth="1"/>
    <col min="22" max="22" width="6.7109375" customWidth="1"/>
    <col min="23" max="23" width="5.5703125" customWidth="1"/>
    <col min="24" max="24" width="7.140625" customWidth="1"/>
  </cols>
  <sheetData>
    <row r="1" spans="1:24" x14ac:dyDescent="0.25">
      <c r="A1" s="248" t="s">
        <v>175</v>
      </c>
      <c r="B1" s="249"/>
      <c r="C1" s="292" t="s">
        <v>313</v>
      </c>
      <c r="D1" s="292"/>
      <c r="E1" s="292"/>
      <c r="F1" s="292"/>
      <c r="G1" s="292"/>
      <c r="H1" s="99"/>
      <c r="I1" s="248" t="s">
        <v>176</v>
      </c>
      <c r="J1" s="249"/>
      <c r="K1" s="249"/>
      <c r="L1" s="99"/>
      <c r="M1" s="99"/>
      <c r="N1" s="99"/>
      <c r="O1" s="99"/>
      <c r="P1" s="67"/>
      <c r="Q1" s="67"/>
      <c r="R1" s="67"/>
      <c r="S1" s="67"/>
      <c r="T1" s="99"/>
      <c r="U1" s="99"/>
      <c r="V1" s="99"/>
      <c r="W1" s="99"/>
      <c r="X1" s="99"/>
    </row>
    <row r="2" spans="1:24" x14ac:dyDescent="0.25">
      <c r="A2" s="233" t="s">
        <v>159</v>
      </c>
      <c r="B2" s="291"/>
      <c r="C2" s="250" t="s">
        <v>136</v>
      </c>
      <c r="D2" s="250"/>
      <c r="E2" s="250"/>
      <c r="F2" s="250"/>
      <c r="G2" s="250"/>
      <c r="H2" s="99"/>
      <c r="I2" s="99"/>
      <c r="J2" s="99"/>
      <c r="K2" s="99"/>
      <c r="L2" s="99"/>
      <c r="M2" s="99"/>
      <c r="N2" s="99"/>
      <c r="O2" s="99"/>
      <c r="P2" s="95"/>
      <c r="Q2" s="95"/>
      <c r="R2" s="95"/>
      <c r="S2" s="95"/>
      <c r="T2" s="99"/>
      <c r="U2" s="99"/>
      <c r="V2" s="99"/>
      <c r="W2" s="99"/>
      <c r="X2" s="99"/>
    </row>
    <row r="3" spans="1:24" x14ac:dyDescent="0.25">
      <c r="A3" s="251" t="s">
        <v>4</v>
      </c>
      <c r="B3" s="252"/>
      <c r="C3" s="253"/>
      <c r="D3" s="49" t="s">
        <v>5</v>
      </c>
      <c r="E3" s="273" t="s">
        <v>288</v>
      </c>
      <c r="F3" s="272" t="s">
        <v>289</v>
      </c>
      <c r="G3" s="273" t="s">
        <v>290</v>
      </c>
      <c r="H3" s="244" t="s">
        <v>318</v>
      </c>
      <c r="I3" s="244"/>
      <c r="J3" s="244"/>
      <c r="K3" s="244"/>
      <c r="L3" s="185" t="s">
        <v>315</v>
      </c>
      <c r="M3" s="186"/>
      <c r="N3" s="186"/>
      <c r="O3" s="186"/>
      <c r="P3" s="187"/>
      <c r="Q3" s="202" t="s">
        <v>317</v>
      </c>
      <c r="R3" s="203"/>
      <c r="S3" s="203"/>
      <c r="T3" s="203"/>
      <c r="U3" s="203"/>
      <c r="V3" s="203"/>
      <c r="W3" s="203"/>
      <c r="X3" s="204"/>
    </row>
    <row r="4" spans="1:24" x14ac:dyDescent="0.25">
      <c r="A4" s="259" t="s">
        <v>6</v>
      </c>
      <c r="B4" s="260"/>
      <c r="C4" s="261"/>
      <c r="D4" s="51" t="s">
        <v>7</v>
      </c>
      <c r="E4" s="273"/>
      <c r="F4" s="272"/>
      <c r="G4" s="274"/>
      <c r="H4" s="244" t="s">
        <v>8</v>
      </c>
      <c r="I4" s="244" t="s">
        <v>9</v>
      </c>
      <c r="J4" s="244" t="s">
        <v>10</v>
      </c>
      <c r="K4" s="264" t="s">
        <v>11</v>
      </c>
      <c r="L4" s="264" t="s">
        <v>12</v>
      </c>
      <c r="M4" s="244" t="s">
        <v>13</v>
      </c>
      <c r="N4" s="208" t="s">
        <v>324</v>
      </c>
      <c r="O4" s="244" t="s">
        <v>14</v>
      </c>
      <c r="P4" s="200" t="s">
        <v>316</v>
      </c>
      <c r="Q4" s="202" t="s">
        <v>303</v>
      </c>
      <c r="R4" s="202" t="s">
        <v>304</v>
      </c>
      <c r="S4" s="202" t="s">
        <v>305</v>
      </c>
      <c r="T4" s="185" t="s">
        <v>15</v>
      </c>
      <c r="U4" s="185" t="s">
        <v>258</v>
      </c>
      <c r="V4" s="187" t="s">
        <v>16</v>
      </c>
      <c r="W4" s="244" t="s">
        <v>17</v>
      </c>
      <c r="X4" s="244" t="s">
        <v>18</v>
      </c>
    </row>
    <row r="5" spans="1:24" x14ac:dyDescent="0.25">
      <c r="A5" s="245" t="s">
        <v>19</v>
      </c>
      <c r="B5" s="246"/>
      <c r="C5" s="247"/>
      <c r="D5" s="52" t="s">
        <v>287</v>
      </c>
      <c r="E5" s="273"/>
      <c r="F5" s="272"/>
      <c r="G5" s="274"/>
      <c r="H5" s="244"/>
      <c r="I5" s="244"/>
      <c r="J5" s="244"/>
      <c r="K5" s="264"/>
      <c r="L5" s="264"/>
      <c r="M5" s="244"/>
      <c r="N5" s="209"/>
      <c r="O5" s="244"/>
      <c r="P5" s="200"/>
      <c r="Q5" s="202"/>
      <c r="R5" s="202"/>
      <c r="S5" s="202"/>
      <c r="T5" s="185"/>
      <c r="U5" s="185"/>
      <c r="V5" s="187"/>
      <c r="W5" s="244"/>
      <c r="X5" s="244"/>
    </row>
    <row r="6" spans="1:24" x14ac:dyDescent="0.25">
      <c r="A6" s="68"/>
      <c r="B6" s="69"/>
      <c r="C6" s="70"/>
      <c r="D6" s="244" t="s">
        <v>20</v>
      </c>
      <c r="E6" s="244"/>
      <c r="F6" s="244"/>
      <c r="G6" s="244"/>
      <c r="H6" s="72"/>
      <c r="I6" s="72"/>
      <c r="J6" s="72"/>
      <c r="K6" s="72"/>
      <c r="L6" s="50"/>
      <c r="M6" s="50"/>
      <c r="N6" s="50"/>
      <c r="O6" s="50"/>
      <c r="P6" s="22"/>
      <c r="Q6" s="22"/>
      <c r="R6" s="22"/>
      <c r="S6" s="22"/>
      <c r="T6" s="50"/>
      <c r="U6" s="50"/>
      <c r="V6" s="50"/>
      <c r="W6" s="50"/>
      <c r="X6" s="50"/>
    </row>
    <row r="7" spans="1:24" x14ac:dyDescent="0.25">
      <c r="A7" s="237" t="s">
        <v>311</v>
      </c>
      <c r="B7" s="238"/>
      <c r="C7" s="238"/>
      <c r="D7" s="23" t="s">
        <v>90</v>
      </c>
      <c r="E7" s="23">
        <v>200</v>
      </c>
      <c r="F7" s="23"/>
      <c r="G7" s="23"/>
      <c r="H7" s="23">
        <v>7.64</v>
      </c>
      <c r="I7" s="23">
        <v>12.53</v>
      </c>
      <c r="J7" s="23">
        <v>33.47</v>
      </c>
      <c r="K7" s="23">
        <v>278.32</v>
      </c>
      <c r="L7" s="23">
        <v>0.21</v>
      </c>
      <c r="M7" s="23">
        <v>1.1399999999999999</v>
      </c>
      <c r="N7" s="23">
        <v>56.64</v>
      </c>
      <c r="O7" s="23">
        <v>0.19</v>
      </c>
      <c r="P7" s="23">
        <f>SUM(P8:P13)</f>
        <v>0.375</v>
      </c>
      <c r="Q7" s="23">
        <f t="shared" ref="Q7:S7" si="0">SUM(Q8:Q13)</f>
        <v>2.1999999999999999E-2</v>
      </c>
      <c r="R7" s="23">
        <f t="shared" si="0"/>
        <v>1.34E-2</v>
      </c>
      <c r="S7" s="23">
        <f t="shared" si="0"/>
        <v>0.13400000000000001</v>
      </c>
      <c r="T7" s="23">
        <v>149.18</v>
      </c>
      <c r="U7" s="23">
        <v>284.32</v>
      </c>
      <c r="V7" s="23">
        <v>224.91</v>
      </c>
      <c r="W7" s="23">
        <v>59.24</v>
      </c>
      <c r="X7" s="23">
        <v>1.67</v>
      </c>
    </row>
    <row r="8" spans="1:24" x14ac:dyDescent="0.25">
      <c r="A8" s="237" t="s">
        <v>284</v>
      </c>
      <c r="B8" s="237"/>
      <c r="C8" s="237"/>
      <c r="D8" s="24"/>
      <c r="E8" s="24">
        <v>5</v>
      </c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1.25" customHeight="1" x14ac:dyDescent="0.25">
      <c r="A9" s="293" t="s">
        <v>202</v>
      </c>
      <c r="B9" s="222"/>
      <c r="C9" s="223"/>
      <c r="D9" s="26"/>
      <c r="E9" s="26"/>
      <c r="F9" s="26">
        <v>100</v>
      </c>
      <c r="G9" s="26">
        <v>100</v>
      </c>
      <c r="H9" s="26"/>
      <c r="I9" s="26"/>
      <c r="J9" s="26"/>
      <c r="K9" s="26"/>
      <c r="L9" s="25"/>
      <c r="M9" s="25"/>
      <c r="N9" s="25"/>
      <c r="O9" s="25"/>
      <c r="P9" s="25">
        <v>0.3</v>
      </c>
      <c r="Q9" s="25">
        <v>1.6E-2</v>
      </c>
      <c r="R9" s="25">
        <v>1.4E-3</v>
      </c>
      <c r="S9" s="25">
        <v>0.05</v>
      </c>
      <c r="T9" s="25"/>
      <c r="U9" s="25"/>
      <c r="V9" s="25"/>
      <c r="W9" s="25"/>
      <c r="X9" s="25"/>
    </row>
    <row r="10" spans="1:24" ht="12.75" customHeight="1" x14ac:dyDescent="0.25">
      <c r="A10" s="293" t="s">
        <v>203</v>
      </c>
      <c r="B10" s="222"/>
      <c r="C10" s="223"/>
      <c r="D10" s="26"/>
      <c r="E10" s="26"/>
      <c r="F10" s="26">
        <v>40</v>
      </c>
      <c r="G10" s="26">
        <v>40</v>
      </c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1.25" customHeight="1" x14ac:dyDescent="0.25">
      <c r="A11" s="227" t="s">
        <v>26</v>
      </c>
      <c r="B11" s="228"/>
      <c r="C11" s="229"/>
      <c r="D11" s="23"/>
      <c r="E11" s="23"/>
      <c r="F11" s="28">
        <v>5</v>
      </c>
      <c r="G11" s="28">
        <v>5</v>
      </c>
      <c r="H11" s="23"/>
      <c r="I11" s="23"/>
      <c r="J11" s="23"/>
      <c r="K11" s="23"/>
      <c r="L11" s="25"/>
      <c r="M11" s="25"/>
      <c r="N11" s="25"/>
      <c r="O11" s="25"/>
      <c r="P11" s="25">
        <v>7.4999999999999997E-2</v>
      </c>
      <c r="Q11" s="25">
        <v>6.0000000000000001E-3</v>
      </c>
      <c r="R11" s="25">
        <v>1.2E-2</v>
      </c>
      <c r="S11" s="25">
        <v>8.4000000000000005E-2</v>
      </c>
      <c r="T11" s="25"/>
      <c r="U11" s="25"/>
      <c r="V11" s="25"/>
      <c r="W11" s="25"/>
      <c r="X11" s="25"/>
    </row>
    <row r="12" spans="1:24" ht="12.75" customHeight="1" x14ac:dyDescent="0.25">
      <c r="A12" s="170" t="s">
        <v>67</v>
      </c>
      <c r="B12" s="171"/>
      <c r="C12" s="172"/>
      <c r="D12" s="25"/>
      <c r="E12" s="25"/>
      <c r="F12" s="25">
        <v>6</v>
      </c>
      <c r="G12" s="25">
        <v>6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3.5" customHeight="1" x14ac:dyDescent="0.25">
      <c r="A13" s="170" t="s">
        <v>27</v>
      </c>
      <c r="B13" s="171"/>
      <c r="C13" s="172"/>
      <c r="D13" s="25"/>
      <c r="E13" s="25"/>
      <c r="F13" s="25">
        <v>75</v>
      </c>
      <c r="G13" s="25">
        <v>75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x14ac:dyDescent="0.25">
      <c r="A14" s="176" t="s">
        <v>161</v>
      </c>
      <c r="B14" s="177"/>
      <c r="C14" s="178"/>
      <c r="D14" s="30" t="s">
        <v>162</v>
      </c>
      <c r="E14" s="31">
        <v>40</v>
      </c>
      <c r="F14" s="31">
        <v>40</v>
      </c>
      <c r="G14" s="31">
        <v>40</v>
      </c>
      <c r="H14" s="32">
        <v>5.08</v>
      </c>
      <c r="I14" s="32">
        <v>4.5999999999999996</v>
      </c>
      <c r="J14" s="32">
        <v>0.28000000000000003</v>
      </c>
      <c r="K14" s="32">
        <v>62.84</v>
      </c>
      <c r="L14" s="32">
        <v>0.03</v>
      </c>
      <c r="M14" s="32">
        <v>0</v>
      </c>
      <c r="N14" s="32">
        <v>100</v>
      </c>
      <c r="O14" s="32">
        <v>0.18</v>
      </c>
      <c r="P14" s="23">
        <v>0.88</v>
      </c>
      <c r="Q14" s="155">
        <v>1.44E-2</v>
      </c>
      <c r="R14" s="155">
        <v>4.4000000000000003E-3</v>
      </c>
      <c r="S14" s="155">
        <v>2.1999999999999999E-2</v>
      </c>
      <c r="T14" s="32">
        <v>22</v>
      </c>
      <c r="U14" s="32">
        <v>56</v>
      </c>
      <c r="V14" s="32">
        <v>76.8</v>
      </c>
      <c r="W14" s="32">
        <v>4.8</v>
      </c>
      <c r="X14" s="32">
        <v>1</v>
      </c>
    </row>
    <row r="15" spans="1:24" ht="14.25" customHeight="1" x14ac:dyDescent="0.25">
      <c r="A15" s="176" t="s">
        <v>141</v>
      </c>
      <c r="B15" s="177"/>
      <c r="C15" s="178"/>
      <c r="D15" s="24" t="s">
        <v>142</v>
      </c>
      <c r="E15" s="24">
        <v>200</v>
      </c>
      <c r="F15" s="29"/>
      <c r="G15" s="29"/>
      <c r="H15" s="24">
        <v>3.16</v>
      </c>
      <c r="I15" s="24">
        <v>2.67</v>
      </c>
      <c r="J15" s="24">
        <v>15.95</v>
      </c>
      <c r="K15" s="24">
        <v>100.6</v>
      </c>
      <c r="L15" s="23">
        <v>0.05</v>
      </c>
      <c r="M15" s="23">
        <v>1.3</v>
      </c>
      <c r="N15" s="23">
        <v>20</v>
      </c>
      <c r="O15" s="23">
        <v>0.16</v>
      </c>
      <c r="P15" s="23">
        <f>SUM(P16:P19)</f>
        <v>0.3</v>
      </c>
      <c r="Q15" s="23">
        <f t="shared" ref="Q15:S15" si="1">SUM(Q16:Q19)</f>
        <v>1.6E-2</v>
      </c>
      <c r="R15" s="23">
        <f t="shared" si="1"/>
        <v>1.4E-3</v>
      </c>
      <c r="S15" s="23">
        <f t="shared" si="1"/>
        <v>0.05</v>
      </c>
      <c r="T15" s="23">
        <v>125.8</v>
      </c>
      <c r="U15" s="23">
        <v>146.34</v>
      </c>
      <c r="V15" s="23">
        <v>90</v>
      </c>
      <c r="W15" s="23">
        <v>14</v>
      </c>
      <c r="X15" s="23">
        <v>0.13</v>
      </c>
    </row>
    <row r="16" spans="1:24" ht="12.75" customHeight="1" x14ac:dyDescent="0.25">
      <c r="A16" s="227" t="s">
        <v>24</v>
      </c>
      <c r="B16" s="228"/>
      <c r="C16" s="229"/>
      <c r="D16" s="24"/>
      <c r="E16" s="24"/>
      <c r="F16" s="29">
        <v>100</v>
      </c>
      <c r="G16" s="29">
        <v>100</v>
      </c>
      <c r="H16" s="24"/>
      <c r="I16" s="24"/>
      <c r="J16" s="24"/>
      <c r="K16" s="24"/>
      <c r="L16" s="25"/>
      <c r="M16" s="25"/>
      <c r="N16" s="25"/>
      <c r="O16" s="25"/>
      <c r="P16" s="28">
        <v>0.3</v>
      </c>
      <c r="Q16" s="28">
        <v>1.6E-2</v>
      </c>
      <c r="R16" s="28">
        <v>1.4E-3</v>
      </c>
      <c r="S16" s="28">
        <v>0.05</v>
      </c>
      <c r="T16" s="25"/>
      <c r="U16" s="25"/>
      <c r="V16" s="25"/>
      <c r="W16" s="25"/>
      <c r="X16" s="25"/>
    </row>
    <row r="17" spans="1:24" ht="13.5" customHeight="1" x14ac:dyDescent="0.25">
      <c r="A17" s="224" t="s">
        <v>67</v>
      </c>
      <c r="B17" s="225"/>
      <c r="C17" s="226"/>
      <c r="D17" s="26"/>
      <c r="E17" s="26"/>
      <c r="F17" s="26">
        <v>13</v>
      </c>
      <c r="G17" s="26">
        <v>13</v>
      </c>
      <c r="H17" s="26"/>
      <c r="I17" s="26"/>
      <c r="J17" s="26"/>
      <c r="K17" s="26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14.25" customHeight="1" x14ac:dyDescent="0.25">
      <c r="A18" s="224" t="s">
        <v>143</v>
      </c>
      <c r="B18" s="225"/>
      <c r="C18" s="226"/>
      <c r="D18" s="26"/>
      <c r="E18" s="26"/>
      <c r="F18" s="26">
        <v>5</v>
      </c>
      <c r="G18" s="26">
        <v>5</v>
      </c>
      <c r="H18" s="26"/>
      <c r="I18" s="26"/>
      <c r="J18" s="26"/>
      <c r="K18" s="26"/>
      <c r="L18" s="25"/>
      <c r="M18" s="25"/>
      <c r="N18" s="25"/>
      <c r="O18" s="25"/>
      <c r="P18" s="28"/>
      <c r="Q18" s="28"/>
      <c r="R18" s="28"/>
      <c r="S18" s="28"/>
      <c r="T18" s="25"/>
      <c r="U18" s="25"/>
      <c r="V18" s="25"/>
      <c r="W18" s="25"/>
      <c r="X18" s="25"/>
    </row>
    <row r="19" spans="1:24" ht="13.5" customHeight="1" x14ac:dyDescent="0.25">
      <c r="A19" s="224" t="s">
        <v>27</v>
      </c>
      <c r="B19" s="225"/>
      <c r="C19" s="226"/>
      <c r="D19" s="26"/>
      <c r="E19" s="26"/>
      <c r="F19" s="26">
        <v>108</v>
      </c>
      <c r="G19" s="26">
        <v>108</v>
      </c>
      <c r="H19" s="26"/>
      <c r="I19" s="26"/>
      <c r="J19" s="26"/>
      <c r="K19" s="26"/>
      <c r="L19" s="25"/>
      <c r="M19" s="25"/>
      <c r="N19" s="25"/>
      <c r="O19" s="25"/>
      <c r="P19" s="23"/>
      <c r="Q19" s="23"/>
      <c r="R19" s="23"/>
      <c r="S19" s="23"/>
      <c r="T19" s="25"/>
      <c r="U19" s="25"/>
      <c r="V19" s="25"/>
      <c r="W19" s="25"/>
      <c r="X19" s="25"/>
    </row>
    <row r="20" spans="1:24" ht="12.75" customHeight="1" x14ac:dyDescent="0.25">
      <c r="A20" s="234" t="s">
        <v>93</v>
      </c>
      <c r="B20" s="235"/>
      <c r="C20" s="236"/>
      <c r="D20" s="24" t="s">
        <v>94</v>
      </c>
      <c r="E20" s="24">
        <v>15</v>
      </c>
      <c r="F20" s="24">
        <v>16</v>
      </c>
      <c r="G20" s="24">
        <v>15</v>
      </c>
      <c r="H20" s="24">
        <v>3.48</v>
      </c>
      <c r="I20" s="24">
        <v>4.43</v>
      </c>
      <c r="J20" s="24">
        <v>0</v>
      </c>
      <c r="K20" s="24">
        <v>54</v>
      </c>
      <c r="L20" s="24">
        <v>5.0000000000000001E-3</v>
      </c>
      <c r="M20" s="24">
        <v>0.11</v>
      </c>
      <c r="N20" s="24">
        <v>39</v>
      </c>
      <c r="O20" s="24">
        <v>4.4999999999999998E-2</v>
      </c>
      <c r="P20" s="32">
        <v>0.14399999999999999</v>
      </c>
      <c r="Q20" s="32">
        <v>1.65E-3</v>
      </c>
      <c r="R20" s="32">
        <v>1.8E-3</v>
      </c>
      <c r="S20" s="32">
        <v>0</v>
      </c>
      <c r="T20" s="24">
        <v>132</v>
      </c>
      <c r="U20" s="24">
        <v>13.2</v>
      </c>
      <c r="V20" s="24">
        <v>75</v>
      </c>
      <c r="W20" s="24">
        <v>5.25</v>
      </c>
      <c r="X20" s="24">
        <v>0.15</v>
      </c>
    </row>
    <row r="21" spans="1:24" ht="14.25" customHeight="1" x14ac:dyDescent="0.25">
      <c r="A21" s="234" t="s">
        <v>213</v>
      </c>
      <c r="B21" s="235"/>
      <c r="C21" s="236"/>
      <c r="D21" s="24" t="s">
        <v>33</v>
      </c>
      <c r="E21" s="24">
        <v>5</v>
      </c>
      <c r="F21" s="35"/>
      <c r="G21" s="35"/>
      <c r="H21" s="24">
        <v>0.04</v>
      </c>
      <c r="I21" s="24">
        <v>3.62</v>
      </c>
      <c r="J21" s="24">
        <v>6.5000000000000002E-2</v>
      </c>
      <c r="K21" s="36">
        <v>33</v>
      </c>
      <c r="L21" s="23">
        <v>0</v>
      </c>
      <c r="M21" s="23">
        <v>0</v>
      </c>
      <c r="N21" s="23">
        <v>20</v>
      </c>
      <c r="O21" s="23">
        <v>5.0000000000000001E-3</v>
      </c>
      <c r="P21" s="24">
        <v>7.4999999999999997E-2</v>
      </c>
      <c r="Q21" s="24">
        <v>5.0000000000000001E-4</v>
      </c>
      <c r="R21" s="24">
        <v>0</v>
      </c>
      <c r="S21" s="24">
        <v>0</v>
      </c>
      <c r="T21" s="23">
        <v>1.2</v>
      </c>
      <c r="U21" s="23">
        <v>1.5</v>
      </c>
      <c r="V21" s="23">
        <v>1.5</v>
      </c>
      <c r="W21" s="23">
        <v>0</v>
      </c>
      <c r="X21" s="23">
        <v>0.01</v>
      </c>
    </row>
    <row r="22" spans="1:24" ht="13.5" customHeight="1" x14ac:dyDescent="0.25">
      <c r="A22" s="176" t="s">
        <v>32</v>
      </c>
      <c r="B22" s="177"/>
      <c r="C22" s="178"/>
      <c r="D22" s="84"/>
      <c r="E22" s="45">
        <v>35</v>
      </c>
      <c r="F22" s="45">
        <v>35</v>
      </c>
      <c r="G22" s="45"/>
      <c r="H22" s="85">
        <v>2.76</v>
      </c>
      <c r="I22" s="85">
        <v>0.35</v>
      </c>
      <c r="J22" s="85">
        <v>16.899999999999999</v>
      </c>
      <c r="K22" s="86">
        <v>82.25</v>
      </c>
      <c r="L22" s="46">
        <v>5.6000000000000001E-2</v>
      </c>
      <c r="M22" s="46">
        <v>0</v>
      </c>
      <c r="N22" s="46">
        <v>0</v>
      </c>
      <c r="O22" s="46">
        <v>2.1000000000000001E-2</v>
      </c>
      <c r="P22" s="24">
        <v>0</v>
      </c>
      <c r="Q22" s="24">
        <v>3.2000000000000002E-3</v>
      </c>
      <c r="R22" s="24">
        <v>7.7000000000000002E-3</v>
      </c>
      <c r="S22" s="24">
        <v>0.01</v>
      </c>
      <c r="T22" s="46">
        <v>8.0500000000000007</v>
      </c>
      <c r="U22" s="46">
        <v>46.55</v>
      </c>
      <c r="V22" s="46">
        <v>30.45</v>
      </c>
      <c r="W22" s="46">
        <v>11.55</v>
      </c>
      <c r="X22" s="46">
        <v>0.7</v>
      </c>
    </row>
    <row r="23" spans="1:24" ht="13.5" customHeight="1" x14ac:dyDescent="0.25">
      <c r="A23" s="176" t="s">
        <v>286</v>
      </c>
      <c r="B23" s="177"/>
      <c r="C23" s="178"/>
      <c r="D23" s="84"/>
      <c r="E23" s="45">
        <v>15</v>
      </c>
      <c r="F23" s="45">
        <v>15</v>
      </c>
      <c r="G23" s="45"/>
      <c r="H23" s="45">
        <v>1.1499999999999999</v>
      </c>
      <c r="I23" s="45">
        <v>0.21</v>
      </c>
      <c r="J23" s="45">
        <v>5.65</v>
      </c>
      <c r="K23" s="87">
        <v>30.15</v>
      </c>
      <c r="L23" s="46">
        <v>0.03</v>
      </c>
      <c r="M23" s="46">
        <v>0</v>
      </c>
      <c r="N23" s="46">
        <v>0</v>
      </c>
      <c r="O23" s="46">
        <v>1.2999999999999999E-2</v>
      </c>
      <c r="P23" s="24">
        <v>0</v>
      </c>
      <c r="Q23" s="24">
        <v>8.0000000000000004E-4</v>
      </c>
      <c r="R23" s="24">
        <v>0</v>
      </c>
      <c r="S23" s="24">
        <v>0</v>
      </c>
      <c r="T23" s="46">
        <v>4.95</v>
      </c>
      <c r="U23" s="46">
        <v>36.6</v>
      </c>
      <c r="V23" s="46">
        <v>29.1</v>
      </c>
      <c r="W23" s="46">
        <v>8.5500000000000007</v>
      </c>
      <c r="X23" s="46">
        <v>0.67</v>
      </c>
    </row>
    <row r="24" spans="1:24" x14ac:dyDescent="0.25">
      <c r="A24" s="234" t="s">
        <v>265</v>
      </c>
      <c r="B24" s="235"/>
      <c r="C24" s="236"/>
      <c r="D24" s="26"/>
      <c r="E24" s="24">
        <f>SUM(E7:E23)</f>
        <v>515</v>
      </c>
      <c r="F24" s="24"/>
      <c r="G24" s="24"/>
      <c r="H24" s="24">
        <f>SUM(H7:H23)</f>
        <v>23.309999999999995</v>
      </c>
      <c r="I24" s="24">
        <f t="shared" ref="I24:U24" si="2">SUM(I7:I23)</f>
        <v>28.41</v>
      </c>
      <c r="J24" s="24">
        <f t="shared" si="2"/>
        <v>72.314999999999998</v>
      </c>
      <c r="K24" s="24">
        <f t="shared" si="2"/>
        <v>641.16</v>
      </c>
      <c r="L24" s="24">
        <f t="shared" si="2"/>
        <v>0.38100000000000001</v>
      </c>
      <c r="M24" s="24">
        <f t="shared" si="2"/>
        <v>2.5499999999999998</v>
      </c>
      <c r="N24" s="24">
        <f t="shared" si="2"/>
        <v>235.64</v>
      </c>
      <c r="O24" s="24">
        <f t="shared" si="2"/>
        <v>0.6140000000000001</v>
      </c>
      <c r="P24" s="24">
        <f>SUM(P7+P14+P15+P20+P21+P22+P23)</f>
        <v>1.7739999999999998</v>
      </c>
      <c r="Q24" s="24">
        <f t="shared" ref="Q24:S24" si="3">SUM(Q7+Q14+Q15+Q20+Q21+Q22+Q23)</f>
        <v>5.8550000000000005E-2</v>
      </c>
      <c r="R24" s="24">
        <f t="shared" si="3"/>
        <v>2.8699999999999996E-2</v>
      </c>
      <c r="S24" s="24">
        <f t="shared" si="3"/>
        <v>0.21600000000000003</v>
      </c>
      <c r="T24" s="24">
        <f t="shared" si="2"/>
        <v>443.18</v>
      </c>
      <c r="U24" s="24">
        <f t="shared" si="2"/>
        <v>584.51</v>
      </c>
      <c r="V24" s="24">
        <f>SUM(V14:V23)</f>
        <v>302.85000000000002</v>
      </c>
      <c r="W24" s="24">
        <f>SUM(W14:W23)</f>
        <v>44.150000000000006</v>
      </c>
      <c r="X24" s="24">
        <f>SUM(X14:X23)</f>
        <v>2.6599999999999997</v>
      </c>
    </row>
    <row r="25" spans="1:24" x14ac:dyDescent="0.25">
      <c r="A25" s="170"/>
      <c r="B25" s="171"/>
      <c r="C25" s="172"/>
      <c r="D25" s="185" t="s">
        <v>34</v>
      </c>
      <c r="E25" s="216"/>
      <c r="F25" s="216"/>
      <c r="G25" s="217"/>
      <c r="H25" s="26"/>
      <c r="I25" s="26"/>
      <c r="J25" s="26"/>
      <c r="K25" s="26"/>
      <c r="L25" s="25"/>
      <c r="M25" s="25"/>
      <c r="N25" s="25"/>
      <c r="O25" s="25"/>
      <c r="P25" s="23"/>
      <c r="Q25" s="23"/>
      <c r="R25" s="23"/>
      <c r="S25" s="23"/>
      <c r="T25" s="25"/>
      <c r="U25" s="25"/>
      <c r="V25" s="25"/>
      <c r="W25" s="25"/>
      <c r="X25" s="25"/>
    </row>
    <row r="26" spans="1:24" ht="12.75" customHeight="1" x14ac:dyDescent="0.25">
      <c r="A26" s="176" t="s">
        <v>150</v>
      </c>
      <c r="B26" s="177"/>
      <c r="C26" s="178"/>
      <c r="D26" s="23" t="s">
        <v>60</v>
      </c>
      <c r="E26" s="23">
        <v>200</v>
      </c>
      <c r="F26" s="23">
        <v>200</v>
      </c>
      <c r="G26" s="23">
        <v>200</v>
      </c>
      <c r="H26" s="23">
        <v>0.8</v>
      </c>
      <c r="I26" s="23">
        <v>0.4</v>
      </c>
      <c r="J26" s="23">
        <v>19.600000000000001</v>
      </c>
      <c r="K26" s="39">
        <v>94</v>
      </c>
      <c r="L26" s="23">
        <v>0.06</v>
      </c>
      <c r="M26" s="23">
        <v>20</v>
      </c>
      <c r="N26" s="23">
        <v>0</v>
      </c>
      <c r="O26" s="23">
        <v>0.04</v>
      </c>
      <c r="P26" s="23"/>
      <c r="Q26" s="23"/>
      <c r="R26" s="23"/>
      <c r="S26" s="23"/>
      <c r="T26" s="23">
        <v>32</v>
      </c>
      <c r="U26" s="23">
        <v>556</v>
      </c>
      <c r="V26" s="23">
        <v>22</v>
      </c>
      <c r="W26" s="23">
        <v>18</v>
      </c>
      <c r="X26" s="23">
        <v>4.4000000000000004</v>
      </c>
    </row>
    <row r="27" spans="1:24" ht="13.5" customHeight="1" x14ac:dyDescent="0.25">
      <c r="A27" s="234" t="s">
        <v>266</v>
      </c>
      <c r="B27" s="235"/>
      <c r="C27" s="236"/>
      <c r="D27" s="25"/>
      <c r="E27" s="23">
        <f>SUM(E26)</f>
        <v>200</v>
      </c>
      <c r="F27" s="23"/>
      <c r="G27" s="23"/>
      <c r="H27" s="23">
        <f>SUM(H26)</f>
        <v>0.8</v>
      </c>
      <c r="I27" s="23">
        <f t="shared" ref="I27:X27" si="4">SUM(I26)</f>
        <v>0.4</v>
      </c>
      <c r="J27" s="23">
        <f t="shared" si="4"/>
        <v>19.600000000000001</v>
      </c>
      <c r="K27" s="23">
        <f t="shared" si="4"/>
        <v>94</v>
      </c>
      <c r="L27" s="23">
        <f t="shared" si="4"/>
        <v>0.06</v>
      </c>
      <c r="M27" s="23">
        <f t="shared" si="4"/>
        <v>20</v>
      </c>
      <c r="N27" s="23">
        <f t="shared" si="4"/>
        <v>0</v>
      </c>
      <c r="O27" s="23">
        <f t="shared" si="4"/>
        <v>0.04</v>
      </c>
      <c r="P27" s="23">
        <f t="shared" si="4"/>
        <v>0</v>
      </c>
      <c r="Q27" s="23">
        <f t="shared" si="4"/>
        <v>0</v>
      </c>
      <c r="R27" s="23">
        <f t="shared" si="4"/>
        <v>0</v>
      </c>
      <c r="S27" s="23">
        <f t="shared" si="4"/>
        <v>0</v>
      </c>
      <c r="T27" s="23">
        <f t="shared" si="4"/>
        <v>32</v>
      </c>
      <c r="U27" s="23">
        <f t="shared" si="4"/>
        <v>556</v>
      </c>
      <c r="V27" s="23">
        <f t="shared" si="4"/>
        <v>22</v>
      </c>
      <c r="W27" s="23">
        <f t="shared" si="4"/>
        <v>18</v>
      </c>
      <c r="X27" s="23">
        <f t="shared" si="4"/>
        <v>4.4000000000000004</v>
      </c>
    </row>
    <row r="28" spans="1:24" x14ac:dyDescent="0.25">
      <c r="A28" s="170"/>
      <c r="B28" s="171"/>
      <c r="C28" s="172"/>
      <c r="D28" s="185" t="s">
        <v>39</v>
      </c>
      <c r="E28" s="186"/>
      <c r="F28" s="186"/>
      <c r="G28" s="187"/>
      <c r="H28" s="25"/>
      <c r="I28" s="25"/>
      <c r="J28" s="25"/>
      <c r="K28" s="25"/>
      <c r="L28" s="25"/>
      <c r="M28" s="25"/>
      <c r="N28" s="25"/>
      <c r="O28" s="25"/>
      <c r="P28" s="28"/>
      <c r="Q28" s="28"/>
      <c r="R28" s="28"/>
      <c r="S28" s="28"/>
      <c r="T28" s="25"/>
      <c r="U28" s="25"/>
      <c r="V28" s="25"/>
      <c r="W28" s="25"/>
      <c r="X28" s="25"/>
    </row>
    <row r="29" spans="1:24" x14ac:dyDescent="0.25">
      <c r="A29" s="176" t="s">
        <v>96</v>
      </c>
      <c r="B29" s="177"/>
      <c r="C29" s="178"/>
      <c r="D29" s="23" t="s">
        <v>97</v>
      </c>
      <c r="E29" s="23">
        <v>250</v>
      </c>
      <c r="F29" s="23"/>
      <c r="G29" s="23"/>
      <c r="H29" s="23">
        <v>5.49</v>
      </c>
      <c r="I29" s="23">
        <v>5.27</v>
      </c>
      <c r="J29" s="23">
        <v>16.54</v>
      </c>
      <c r="K29" s="23">
        <v>148.25</v>
      </c>
      <c r="L29" s="23">
        <v>0.23</v>
      </c>
      <c r="M29" s="23">
        <v>5.83</v>
      </c>
      <c r="N29" s="23">
        <v>0</v>
      </c>
      <c r="O29" s="23">
        <v>7.0000000000000007E-2</v>
      </c>
      <c r="P29" s="23">
        <f>SUM(P30:P36)</f>
        <v>0</v>
      </c>
      <c r="Q29" s="23">
        <f t="shared" ref="Q29:S29" si="5">SUM(Q30:Q36)</f>
        <v>4.3E-3</v>
      </c>
      <c r="R29" s="23">
        <f t="shared" si="5"/>
        <v>1.6000000000000001E-3</v>
      </c>
      <c r="S29" s="23">
        <f t="shared" si="5"/>
        <v>0.20510000000000003</v>
      </c>
      <c r="T29" s="23">
        <v>42.68</v>
      </c>
      <c r="U29" s="23">
        <v>472.82</v>
      </c>
      <c r="V29" s="23">
        <v>88.1</v>
      </c>
      <c r="W29" s="23">
        <v>33.58</v>
      </c>
      <c r="X29" s="23">
        <v>2.0499999999999998</v>
      </c>
    </row>
    <row r="30" spans="1:24" x14ac:dyDescent="0.25">
      <c r="A30" s="182" t="s">
        <v>98</v>
      </c>
      <c r="B30" s="183"/>
      <c r="C30" s="184"/>
      <c r="D30" s="28"/>
      <c r="E30" s="28"/>
      <c r="F30" s="28">
        <v>20.2</v>
      </c>
      <c r="G30" s="28">
        <v>20</v>
      </c>
      <c r="H30" s="28"/>
      <c r="I30" s="28"/>
      <c r="J30" s="28"/>
      <c r="K30" s="28"/>
      <c r="L30" s="28"/>
      <c r="M30" s="28"/>
      <c r="N30" s="28"/>
      <c r="O30" s="28"/>
      <c r="P30" s="23"/>
      <c r="Q30" s="28">
        <v>1E-3</v>
      </c>
      <c r="R30" s="28">
        <v>1.6000000000000001E-3</v>
      </c>
      <c r="S30" s="28"/>
      <c r="T30" s="28"/>
      <c r="U30" s="28"/>
      <c r="V30" s="28"/>
      <c r="W30" s="28"/>
      <c r="X30" s="28"/>
    </row>
    <row r="31" spans="1:24" x14ac:dyDescent="0.25">
      <c r="A31" s="170" t="s">
        <v>43</v>
      </c>
      <c r="B31" s="171"/>
      <c r="C31" s="172"/>
      <c r="D31" s="25"/>
      <c r="E31" s="25"/>
      <c r="F31" s="25">
        <v>67</v>
      </c>
      <c r="G31" s="25">
        <v>57</v>
      </c>
      <c r="H31" s="25"/>
      <c r="I31" s="25"/>
      <c r="J31" s="25"/>
      <c r="K31" s="25"/>
      <c r="L31" s="25"/>
      <c r="M31" s="25"/>
      <c r="N31" s="25"/>
      <c r="O31" s="25"/>
      <c r="P31" s="25"/>
      <c r="Q31" s="25">
        <v>2.7000000000000001E-3</v>
      </c>
      <c r="R31" s="25"/>
      <c r="S31" s="25">
        <v>0.20100000000000001</v>
      </c>
      <c r="T31" s="25"/>
      <c r="U31" s="25"/>
      <c r="V31" s="25"/>
      <c r="W31" s="25"/>
      <c r="X31" s="25"/>
    </row>
    <row r="32" spans="1:24" x14ac:dyDescent="0.25">
      <c r="A32" s="170" t="s">
        <v>44</v>
      </c>
      <c r="B32" s="171"/>
      <c r="C32" s="172"/>
      <c r="D32" s="25"/>
      <c r="E32" s="25"/>
      <c r="F32" s="25">
        <v>12.5</v>
      </c>
      <c r="G32" s="25">
        <v>10</v>
      </c>
      <c r="H32" s="25"/>
      <c r="I32" s="25"/>
      <c r="J32" s="25"/>
      <c r="K32" s="25"/>
      <c r="L32" s="25"/>
      <c r="M32" s="25"/>
      <c r="N32" s="25"/>
      <c r="O32" s="25"/>
      <c r="P32" s="23"/>
      <c r="Q32" s="28">
        <v>5.9999999999999995E-4</v>
      </c>
      <c r="R32" s="28"/>
      <c r="S32" s="28">
        <v>4.0000000000000002E-4</v>
      </c>
      <c r="T32" s="25"/>
      <c r="U32" s="25"/>
      <c r="V32" s="25"/>
      <c r="W32" s="25"/>
      <c r="X32" s="25"/>
    </row>
    <row r="33" spans="1:24" x14ac:dyDescent="0.25">
      <c r="A33" s="170" t="s">
        <v>99</v>
      </c>
      <c r="B33" s="171"/>
      <c r="C33" s="172"/>
      <c r="D33" s="25"/>
      <c r="E33" s="25"/>
      <c r="F33" s="25">
        <v>12</v>
      </c>
      <c r="G33" s="25">
        <v>10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>
        <v>3.7000000000000002E-3</v>
      </c>
      <c r="T33" s="25"/>
      <c r="U33" s="25"/>
      <c r="V33" s="25"/>
      <c r="W33" s="25"/>
      <c r="X33" s="25"/>
    </row>
    <row r="34" spans="1:24" x14ac:dyDescent="0.25">
      <c r="A34" s="170" t="s">
        <v>100</v>
      </c>
      <c r="B34" s="171"/>
      <c r="C34" s="172"/>
      <c r="D34" s="25"/>
      <c r="E34" s="25"/>
      <c r="F34" s="25">
        <v>5</v>
      </c>
      <c r="G34" s="25">
        <v>5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x14ac:dyDescent="0.25">
      <c r="A35" s="182" t="s">
        <v>50</v>
      </c>
      <c r="B35" s="183"/>
      <c r="C35" s="184"/>
      <c r="D35" s="25"/>
      <c r="E35" s="25"/>
      <c r="F35" s="25">
        <v>0.02</v>
      </c>
      <c r="G35" s="25">
        <v>0.02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x14ac:dyDescent="0.25">
      <c r="A36" s="170" t="s">
        <v>27</v>
      </c>
      <c r="B36" s="171"/>
      <c r="C36" s="172"/>
      <c r="D36" s="25"/>
      <c r="E36" s="25"/>
      <c r="F36" s="25">
        <v>175</v>
      </c>
      <c r="G36" s="25">
        <v>175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x14ac:dyDescent="0.25">
      <c r="A37" s="234" t="s">
        <v>216</v>
      </c>
      <c r="B37" s="235"/>
      <c r="C37" s="236"/>
      <c r="D37" s="43" t="s">
        <v>217</v>
      </c>
      <c r="E37" s="23">
        <v>90</v>
      </c>
      <c r="F37" s="23"/>
      <c r="G37" s="23"/>
      <c r="H37" s="43">
        <v>16.420000000000002</v>
      </c>
      <c r="I37" s="23">
        <v>33.979999999999997</v>
      </c>
      <c r="J37" s="23">
        <v>7.81</v>
      </c>
      <c r="K37" s="23">
        <v>404.77</v>
      </c>
      <c r="L37" s="23">
        <v>0.08</v>
      </c>
      <c r="M37" s="23">
        <v>0</v>
      </c>
      <c r="N37" s="23">
        <v>37.630000000000003</v>
      </c>
      <c r="O37" s="23">
        <v>0.15</v>
      </c>
      <c r="P37" s="44">
        <f>SUM(P38:P44)</f>
        <v>0.18059999999999998</v>
      </c>
      <c r="Q37" s="44">
        <f t="shared" ref="Q37:S37" si="6">SUM(Q38:Q44)</f>
        <v>2.07E-2</v>
      </c>
      <c r="R37" s="44">
        <f t="shared" si="6"/>
        <v>4.3E-3</v>
      </c>
      <c r="S37" s="44">
        <f t="shared" si="6"/>
        <v>8.6300000000000016E-2</v>
      </c>
      <c r="T37" s="23">
        <v>15.06</v>
      </c>
      <c r="U37" s="23">
        <v>225.17</v>
      </c>
      <c r="V37" s="23">
        <v>171.73</v>
      </c>
      <c r="W37" s="23">
        <v>26.55</v>
      </c>
      <c r="X37" s="23">
        <v>3.13</v>
      </c>
    </row>
    <row r="38" spans="1:24" x14ac:dyDescent="0.25">
      <c r="A38" s="234" t="s">
        <v>273</v>
      </c>
      <c r="B38" s="235"/>
      <c r="C38" s="236"/>
      <c r="D38" s="43"/>
      <c r="E38" s="23">
        <v>5</v>
      </c>
      <c r="F38" s="23"/>
      <c r="G38" s="23"/>
      <c r="H38" s="43"/>
      <c r="I38" s="23"/>
      <c r="J38" s="23"/>
      <c r="K38" s="23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x14ac:dyDescent="0.25">
      <c r="A39" s="224" t="s">
        <v>218</v>
      </c>
      <c r="B39" s="225"/>
      <c r="C39" s="226"/>
      <c r="D39" s="77"/>
      <c r="E39" s="25"/>
      <c r="F39" s="25">
        <v>127.2</v>
      </c>
      <c r="G39" s="25">
        <v>97.2</v>
      </c>
      <c r="H39" s="77"/>
      <c r="I39" s="25"/>
      <c r="J39" s="25"/>
      <c r="K39" s="25"/>
      <c r="L39" s="25"/>
      <c r="M39" s="25"/>
      <c r="N39" s="25"/>
      <c r="O39" s="25"/>
      <c r="P39" s="25"/>
      <c r="Q39" s="25">
        <v>1.4E-2</v>
      </c>
      <c r="R39" s="25">
        <v>3.8E-3</v>
      </c>
      <c r="S39" s="25">
        <v>8.0100000000000005E-2</v>
      </c>
      <c r="T39" s="25"/>
      <c r="U39" s="25"/>
      <c r="V39" s="25"/>
      <c r="W39" s="25"/>
      <c r="X39" s="25"/>
    </row>
    <row r="40" spans="1:24" x14ac:dyDescent="0.25">
      <c r="A40" s="227" t="s">
        <v>47</v>
      </c>
      <c r="B40" s="228"/>
      <c r="C40" s="229"/>
      <c r="D40" s="77"/>
      <c r="E40" s="25"/>
      <c r="F40" s="25">
        <v>6</v>
      </c>
      <c r="G40" s="25">
        <v>6</v>
      </c>
      <c r="H40" s="77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x14ac:dyDescent="0.25">
      <c r="A41" s="224" t="s">
        <v>28</v>
      </c>
      <c r="B41" s="225"/>
      <c r="C41" s="226"/>
      <c r="D41" s="77"/>
      <c r="E41" s="25"/>
      <c r="F41" s="25">
        <v>4.8</v>
      </c>
      <c r="G41" s="25">
        <v>4.8</v>
      </c>
      <c r="H41" s="77"/>
      <c r="I41" s="25"/>
      <c r="J41" s="25"/>
      <c r="K41" s="25"/>
      <c r="L41" s="25"/>
      <c r="M41" s="25"/>
      <c r="N41" s="25"/>
      <c r="O41" s="25"/>
      <c r="P41" s="25">
        <v>0.1056</v>
      </c>
      <c r="Q41" s="25">
        <v>1.6999999999999999E-3</v>
      </c>
      <c r="R41" s="25">
        <v>5.0000000000000001E-4</v>
      </c>
      <c r="S41" s="25">
        <v>2.5999999999999999E-3</v>
      </c>
      <c r="T41" s="25"/>
      <c r="U41" s="25"/>
      <c r="V41" s="25"/>
      <c r="W41" s="25"/>
      <c r="X41" s="25"/>
    </row>
    <row r="42" spans="1:24" x14ac:dyDescent="0.25">
      <c r="A42" s="224" t="s">
        <v>26</v>
      </c>
      <c r="B42" s="225"/>
      <c r="C42" s="226"/>
      <c r="D42" s="77"/>
      <c r="E42" s="25"/>
      <c r="F42" s="25">
        <v>5</v>
      </c>
      <c r="G42" s="25">
        <v>5</v>
      </c>
      <c r="H42" s="77"/>
      <c r="I42" s="25"/>
      <c r="J42" s="25"/>
      <c r="K42" s="25"/>
      <c r="L42" s="25"/>
      <c r="M42" s="25"/>
      <c r="N42" s="25"/>
      <c r="O42" s="25"/>
      <c r="P42" s="28">
        <v>7.4999999999999997E-2</v>
      </c>
      <c r="Q42" s="28">
        <v>5.0000000000000001E-3</v>
      </c>
      <c r="R42" s="23"/>
      <c r="S42" s="23"/>
      <c r="T42" s="25"/>
      <c r="U42" s="25"/>
      <c r="V42" s="25"/>
      <c r="W42" s="25"/>
      <c r="X42" s="25"/>
    </row>
    <row r="43" spans="1:24" x14ac:dyDescent="0.25">
      <c r="A43" s="224" t="s">
        <v>118</v>
      </c>
      <c r="B43" s="225"/>
      <c r="C43" s="226"/>
      <c r="D43" s="77"/>
      <c r="E43" s="25"/>
      <c r="F43" s="25">
        <v>14.4</v>
      </c>
      <c r="G43" s="25">
        <v>14.4</v>
      </c>
      <c r="H43" s="77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>
        <v>3.5999999999999999E-3</v>
      </c>
      <c r="T43" s="25"/>
      <c r="U43" s="25"/>
      <c r="V43" s="25"/>
      <c r="W43" s="25"/>
      <c r="X43" s="25"/>
    </row>
    <row r="44" spans="1:24" s="1" customFormat="1" ht="12.75" x14ac:dyDescent="0.2">
      <c r="A44" s="275" t="s">
        <v>27</v>
      </c>
      <c r="B44" s="262"/>
      <c r="C44" s="263"/>
      <c r="D44" s="30"/>
      <c r="E44" s="31"/>
      <c r="F44" s="55">
        <v>8.4</v>
      </c>
      <c r="G44" s="55">
        <v>8.4</v>
      </c>
      <c r="H44" s="34"/>
      <c r="I44" s="34"/>
      <c r="J44" s="34"/>
      <c r="K44" s="34"/>
      <c r="L44" s="34"/>
      <c r="M44" s="34"/>
      <c r="N44" s="34"/>
      <c r="O44" s="34"/>
      <c r="P44" s="25"/>
      <c r="Q44" s="25"/>
      <c r="R44" s="25"/>
      <c r="S44" s="25"/>
      <c r="T44" s="34"/>
      <c r="U44" s="34"/>
      <c r="V44" s="34"/>
      <c r="W44" s="34"/>
      <c r="X44" s="34"/>
    </row>
    <row r="45" spans="1:24" ht="12.75" customHeight="1" x14ac:dyDescent="0.25">
      <c r="A45" s="176" t="s">
        <v>327</v>
      </c>
      <c r="B45" s="177"/>
      <c r="C45" s="178"/>
      <c r="D45" s="23" t="s">
        <v>238</v>
      </c>
      <c r="E45" s="23">
        <v>150</v>
      </c>
      <c r="F45" s="23"/>
      <c r="G45" s="23"/>
      <c r="H45" s="23">
        <v>3.27</v>
      </c>
      <c r="I45" s="23">
        <v>5.78</v>
      </c>
      <c r="J45" s="23">
        <v>16</v>
      </c>
      <c r="K45" s="39">
        <v>135</v>
      </c>
      <c r="L45" s="23">
        <v>0.14000000000000001</v>
      </c>
      <c r="M45" s="23">
        <v>15.09</v>
      </c>
      <c r="N45" s="23">
        <v>33</v>
      </c>
      <c r="O45" s="23">
        <v>0.12</v>
      </c>
      <c r="P45" s="44">
        <f>SUM(P46:P49)</f>
        <v>0.22500000000000001</v>
      </c>
      <c r="Q45" s="44">
        <f t="shared" ref="Q45:S45" si="7">SUM(Q46:Q49)</f>
        <v>1.3399999999999999E-2</v>
      </c>
      <c r="R45" s="44">
        <f t="shared" si="7"/>
        <v>5.9999999999999995E-4</v>
      </c>
      <c r="S45" s="44">
        <f t="shared" si="7"/>
        <v>6.4799999999999996E-2</v>
      </c>
      <c r="T45" s="23">
        <v>62.7</v>
      </c>
      <c r="U45" s="23">
        <v>562.57000000000005</v>
      </c>
      <c r="V45" s="23">
        <v>92.69</v>
      </c>
      <c r="W45" s="23">
        <v>25.98</v>
      </c>
      <c r="X45" s="23">
        <v>0.89</v>
      </c>
    </row>
    <row r="46" spans="1:24" x14ac:dyDescent="0.25">
      <c r="A46" s="182" t="s">
        <v>24</v>
      </c>
      <c r="B46" s="183"/>
      <c r="C46" s="184"/>
      <c r="D46" s="23"/>
      <c r="E46" s="23"/>
      <c r="F46" s="25">
        <v>45</v>
      </c>
      <c r="G46" s="25">
        <v>43.5</v>
      </c>
      <c r="H46" s="23"/>
      <c r="I46" s="23"/>
      <c r="J46" s="23"/>
      <c r="K46" s="39"/>
      <c r="L46" s="25"/>
      <c r="M46" s="25"/>
      <c r="N46" s="25"/>
      <c r="O46" s="25"/>
      <c r="P46" s="25">
        <v>0.13500000000000001</v>
      </c>
      <c r="Q46" s="25">
        <v>7.1999999999999998E-3</v>
      </c>
      <c r="R46" s="25">
        <v>5.9999999999999995E-4</v>
      </c>
      <c r="S46" s="25">
        <v>2.2499999999999999E-2</v>
      </c>
      <c r="T46" s="25"/>
      <c r="U46" s="25"/>
      <c r="V46" s="25"/>
      <c r="W46" s="25"/>
      <c r="X46" s="25"/>
    </row>
    <row r="47" spans="1:24" x14ac:dyDescent="0.25">
      <c r="A47" s="182" t="s">
        <v>43</v>
      </c>
      <c r="B47" s="183"/>
      <c r="C47" s="184"/>
      <c r="D47" s="23"/>
      <c r="E47" s="23"/>
      <c r="F47" s="25">
        <v>141</v>
      </c>
      <c r="G47" s="33">
        <v>105</v>
      </c>
      <c r="H47" s="23"/>
      <c r="I47" s="23"/>
      <c r="J47" s="23"/>
      <c r="K47" s="39"/>
      <c r="L47" s="25"/>
      <c r="M47" s="25"/>
      <c r="N47" s="25"/>
      <c r="O47" s="25"/>
      <c r="P47" s="25"/>
      <c r="Q47" s="25">
        <v>5.5999999999999999E-3</v>
      </c>
      <c r="R47" s="25"/>
      <c r="S47" s="25">
        <v>4.2299999999999997E-2</v>
      </c>
      <c r="T47" s="25"/>
      <c r="U47" s="25"/>
      <c r="V47" s="25"/>
      <c r="W47" s="25"/>
      <c r="X47" s="25"/>
    </row>
    <row r="48" spans="1:24" x14ac:dyDescent="0.25">
      <c r="A48" s="182" t="s">
        <v>26</v>
      </c>
      <c r="B48" s="183"/>
      <c r="C48" s="184"/>
      <c r="D48" s="23"/>
      <c r="E48" s="23"/>
      <c r="F48" s="25">
        <v>6</v>
      </c>
      <c r="G48" s="33">
        <v>6</v>
      </c>
      <c r="H48" s="23"/>
      <c r="I48" s="23"/>
      <c r="J48" s="23"/>
      <c r="K48" s="39"/>
      <c r="L48" s="25"/>
      <c r="M48" s="25"/>
      <c r="N48" s="25"/>
      <c r="O48" s="25"/>
      <c r="P48" s="130">
        <v>0.09</v>
      </c>
      <c r="Q48" s="130">
        <v>5.9999999999999995E-4</v>
      </c>
      <c r="R48" s="37"/>
      <c r="S48" s="37"/>
      <c r="T48" s="25"/>
      <c r="U48" s="25"/>
      <c r="V48" s="25"/>
      <c r="W48" s="25"/>
      <c r="X48" s="25"/>
    </row>
    <row r="49" spans="1:24" x14ac:dyDescent="0.25">
      <c r="A49" s="238" t="s">
        <v>27</v>
      </c>
      <c r="B49" s="238"/>
      <c r="C49" s="238"/>
      <c r="D49" s="23"/>
      <c r="E49" s="28"/>
      <c r="F49" s="28">
        <v>84.6</v>
      </c>
      <c r="G49" s="28">
        <v>84.6</v>
      </c>
      <c r="H49" s="23"/>
      <c r="I49" s="23"/>
      <c r="J49" s="23"/>
      <c r="K49" s="23"/>
      <c r="L49" s="23"/>
      <c r="M49" s="23"/>
      <c r="N49" s="23"/>
      <c r="O49" s="23"/>
      <c r="P49" s="37"/>
      <c r="Q49" s="37"/>
      <c r="R49" s="37"/>
      <c r="S49" s="37"/>
      <c r="T49" s="23"/>
      <c r="U49" s="23"/>
      <c r="V49" s="23"/>
      <c r="W49" s="23"/>
      <c r="X49" s="23"/>
    </row>
    <row r="50" spans="1:24" s="67" customFormat="1" ht="11.25" x14ac:dyDescent="0.2">
      <c r="A50" s="176" t="s">
        <v>180</v>
      </c>
      <c r="B50" s="177"/>
      <c r="C50" s="178"/>
      <c r="D50" s="24"/>
      <c r="E50" s="24">
        <v>80</v>
      </c>
      <c r="F50" s="24">
        <v>82</v>
      </c>
      <c r="G50" s="24">
        <v>80</v>
      </c>
      <c r="H50" s="24">
        <v>1.52</v>
      </c>
      <c r="I50" s="24">
        <v>7.12</v>
      </c>
      <c r="J50" s="24">
        <v>6.16</v>
      </c>
      <c r="K50" s="24">
        <v>95.2</v>
      </c>
      <c r="L50" s="23">
        <v>1.6E-2</v>
      </c>
      <c r="M50" s="23">
        <v>5.6</v>
      </c>
      <c r="N50" s="23">
        <v>122.4</v>
      </c>
      <c r="O50" s="23">
        <v>0.04</v>
      </c>
      <c r="P50" s="23">
        <v>0</v>
      </c>
      <c r="Q50" s="23">
        <v>0</v>
      </c>
      <c r="R50" s="23">
        <v>0</v>
      </c>
      <c r="S50" s="23">
        <v>0</v>
      </c>
      <c r="T50" s="23">
        <v>32.799999999999997</v>
      </c>
      <c r="U50" s="23">
        <v>252</v>
      </c>
      <c r="V50" s="23">
        <v>29.6</v>
      </c>
      <c r="W50" s="23">
        <v>12</v>
      </c>
      <c r="X50" s="23">
        <v>0.56000000000000005</v>
      </c>
    </row>
    <row r="51" spans="1:24" s="67" customFormat="1" ht="12.75" customHeight="1" x14ac:dyDescent="0.2">
      <c r="A51" s="176" t="s">
        <v>181</v>
      </c>
      <c r="B51" s="177"/>
      <c r="C51" s="178"/>
      <c r="D51" s="24"/>
      <c r="E51" s="24"/>
      <c r="F51" s="24"/>
      <c r="G51" s="24"/>
      <c r="H51" s="24"/>
      <c r="I51" s="24"/>
      <c r="J51" s="24"/>
      <c r="K51" s="24"/>
      <c r="L51" s="23"/>
      <c r="M51" s="25"/>
      <c r="N51" s="25"/>
      <c r="O51" s="25"/>
      <c r="P51" s="23"/>
      <c r="Q51" s="23"/>
      <c r="R51" s="23"/>
      <c r="S51" s="23"/>
      <c r="T51" s="25"/>
      <c r="U51" s="25"/>
      <c r="V51" s="25"/>
      <c r="W51" s="25"/>
      <c r="X51" s="25"/>
    </row>
    <row r="52" spans="1:24" ht="12" customHeight="1" x14ac:dyDescent="0.25">
      <c r="A52" s="176" t="s">
        <v>109</v>
      </c>
      <c r="B52" s="177"/>
      <c r="C52" s="178"/>
      <c r="D52" s="23" t="s">
        <v>110</v>
      </c>
      <c r="E52" s="23">
        <v>200</v>
      </c>
      <c r="F52" s="23"/>
      <c r="G52" s="23"/>
      <c r="H52" s="23">
        <v>0.66</v>
      </c>
      <c r="I52" s="23">
        <v>0.09</v>
      </c>
      <c r="J52" s="23">
        <v>32.01</v>
      </c>
      <c r="K52" s="39">
        <v>132.80000000000001</v>
      </c>
      <c r="L52" s="23">
        <v>1.6E-2</v>
      </c>
      <c r="M52" s="23">
        <v>0.72</v>
      </c>
      <c r="N52" s="23">
        <v>0</v>
      </c>
      <c r="O52" s="23">
        <v>0.02</v>
      </c>
      <c r="P52" s="37">
        <f>SUM(P53:P56)</f>
        <v>0</v>
      </c>
      <c r="Q52" s="37">
        <f t="shared" ref="Q52:S52" si="8">SUM(Q53:Q57)</f>
        <v>1.4E-3</v>
      </c>
      <c r="R52" s="37">
        <f t="shared" si="8"/>
        <v>0</v>
      </c>
      <c r="S52" s="37">
        <f t="shared" si="8"/>
        <v>0</v>
      </c>
      <c r="T52" s="23">
        <v>32.479999999999997</v>
      </c>
      <c r="U52" s="23">
        <v>229.8</v>
      </c>
      <c r="V52" s="23">
        <v>23.44</v>
      </c>
      <c r="W52" s="23">
        <v>17.46</v>
      </c>
      <c r="X52" s="23">
        <v>0.69</v>
      </c>
    </row>
    <row r="53" spans="1:24" ht="13.5" customHeight="1" x14ac:dyDescent="0.25">
      <c r="A53" s="170" t="s">
        <v>111</v>
      </c>
      <c r="B53" s="171"/>
      <c r="C53" s="172"/>
      <c r="D53" s="28"/>
      <c r="E53" s="28"/>
      <c r="F53" s="28">
        <v>20</v>
      </c>
      <c r="G53" s="28">
        <v>20</v>
      </c>
      <c r="H53" s="28"/>
      <c r="I53" s="28"/>
      <c r="J53" s="28"/>
      <c r="K53" s="28"/>
      <c r="L53" s="28"/>
      <c r="M53" s="28"/>
      <c r="N53" s="28"/>
      <c r="O53" s="28"/>
      <c r="P53" s="37"/>
      <c r="Q53" s="37"/>
      <c r="R53" s="37"/>
      <c r="S53" s="37"/>
      <c r="T53" s="28"/>
      <c r="U53" s="28"/>
      <c r="V53" s="28"/>
      <c r="W53" s="28"/>
      <c r="X53" s="28"/>
    </row>
    <row r="54" spans="1:24" ht="13.5" customHeight="1" x14ac:dyDescent="0.25">
      <c r="A54" s="182" t="s">
        <v>67</v>
      </c>
      <c r="B54" s="171"/>
      <c r="C54" s="172"/>
      <c r="D54" s="28"/>
      <c r="E54" s="28"/>
      <c r="F54" s="28">
        <v>10</v>
      </c>
      <c r="G54" s="28">
        <v>10</v>
      </c>
      <c r="H54" s="28"/>
      <c r="I54" s="28"/>
      <c r="J54" s="28"/>
      <c r="K54" s="28"/>
      <c r="L54" s="28"/>
      <c r="M54" s="28"/>
      <c r="N54" s="28"/>
      <c r="O54" s="28"/>
      <c r="P54" s="23"/>
      <c r="Q54" s="23"/>
      <c r="R54" s="23"/>
      <c r="S54" s="23"/>
      <c r="T54" s="28"/>
      <c r="U54" s="28"/>
      <c r="V54" s="28"/>
      <c r="W54" s="28"/>
      <c r="X54" s="28"/>
    </row>
    <row r="55" spans="1:24" ht="13.5" customHeight="1" x14ac:dyDescent="0.25">
      <c r="A55" s="170" t="s">
        <v>107</v>
      </c>
      <c r="B55" s="171"/>
      <c r="C55" s="172"/>
      <c r="D55" s="28"/>
      <c r="E55" s="28"/>
      <c r="F55" s="28">
        <v>0.2</v>
      </c>
      <c r="G55" s="28">
        <v>0.2</v>
      </c>
      <c r="H55" s="28"/>
      <c r="I55" s="28"/>
      <c r="J55" s="28"/>
      <c r="K55" s="28"/>
      <c r="L55" s="28"/>
      <c r="M55" s="28"/>
      <c r="N55" s="28"/>
      <c r="O55" s="28"/>
      <c r="P55" s="25"/>
      <c r="Q55" s="25"/>
      <c r="R55" s="25"/>
      <c r="S55" s="25"/>
      <c r="T55" s="28"/>
      <c r="U55" s="28"/>
      <c r="V55" s="28"/>
      <c r="W55" s="28"/>
      <c r="X55" s="28"/>
    </row>
    <row r="56" spans="1:24" ht="12" customHeight="1" x14ac:dyDescent="0.25">
      <c r="A56" s="170" t="s">
        <v>27</v>
      </c>
      <c r="B56" s="171"/>
      <c r="C56" s="172"/>
      <c r="D56" s="28"/>
      <c r="E56" s="28"/>
      <c r="F56" s="28">
        <v>200</v>
      </c>
      <c r="G56" s="28">
        <v>200</v>
      </c>
      <c r="H56" s="28"/>
      <c r="I56" s="28"/>
      <c r="J56" s="28"/>
      <c r="K56" s="28"/>
      <c r="L56" s="28"/>
      <c r="M56" s="28"/>
      <c r="N56" s="28"/>
      <c r="O56" s="28"/>
      <c r="P56" s="25"/>
      <c r="Q56" s="25"/>
      <c r="R56" s="25"/>
      <c r="S56" s="25"/>
      <c r="T56" s="28"/>
      <c r="U56" s="28"/>
      <c r="V56" s="28"/>
      <c r="W56" s="28"/>
      <c r="X56" s="28"/>
    </row>
    <row r="57" spans="1:24" ht="13.5" customHeight="1" x14ac:dyDescent="0.25">
      <c r="A57" s="241" t="s">
        <v>241</v>
      </c>
      <c r="B57" s="242"/>
      <c r="C57" s="243"/>
      <c r="D57" s="23"/>
      <c r="E57" s="23">
        <v>3</v>
      </c>
      <c r="F57" s="44"/>
      <c r="G57" s="33"/>
      <c r="H57" s="23"/>
      <c r="I57" s="23"/>
      <c r="J57" s="23"/>
      <c r="K57" s="39"/>
      <c r="L57" s="25"/>
      <c r="M57" s="25"/>
      <c r="N57" s="25"/>
      <c r="O57" s="25"/>
      <c r="P57" s="23"/>
      <c r="Q57" s="23">
        <v>1.4E-3</v>
      </c>
      <c r="R57" s="23"/>
      <c r="S57" s="23"/>
      <c r="T57" s="25"/>
      <c r="U57" s="25"/>
      <c r="V57" s="25"/>
      <c r="W57" s="25"/>
      <c r="X57" s="25"/>
    </row>
    <row r="58" spans="1:24" ht="12.75" customHeight="1" x14ac:dyDescent="0.25">
      <c r="A58" s="176" t="s">
        <v>32</v>
      </c>
      <c r="B58" s="177"/>
      <c r="C58" s="178"/>
      <c r="D58" s="25"/>
      <c r="E58" s="23">
        <v>90</v>
      </c>
      <c r="F58" s="23">
        <v>90</v>
      </c>
      <c r="G58" s="23"/>
      <c r="H58" s="23">
        <v>7.11</v>
      </c>
      <c r="I58" s="23">
        <v>0.9</v>
      </c>
      <c r="J58" s="23">
        <v>43.47</v>
      </c>
      <c r="K58" s="23">
        <v>211.5</v>
      </c>
      <c r="L58" s="23">
        <v>0.14000000000000001</v>
      </c>
      <c r="M58" s="23">
        <v>0</v>
      </c>
      <c r="N58" s="23">
        <v>0</v>
      </c>
      <c r="O58" s="23">
        <v>0.05</v>
      </c>
      <c r="P58" s="23">
        <v>0</v>
      </c>
      <c r="Q58" s="23">
        <v>5.0000000000000001E-3</v>
      </c>
      <c r="R58" s="23">
        <v>1.9800000000000002E-2</v>
      </c>
      <c r="S58" s="23">
        <v>2.5999999999999999E-2</v>
      </c>
      <c r="T58" s="23">
        <v>20.7</v>
      </c>
      <c r="U58" s="23">
        <v>119.71</v>
      </c>
      <c r="V58" s="23">
        <v>78.3</v>
      </c>
      <c r="W58" s="23">
        <v>29.7</v>
      </c>
      <c r="X58" s="23">
        <v>1.8</v>
      </c>
    </row>
    <row r="59" spans="1:24" x14ac:dyDescent="0.25">
      <c r="A59" s="176" t="s">
        <v>286</v>
      </c>
      <c r="B59" s="177"/>
      <c r="C59" s="178"/>
      <c r="D59" s="25"/>
      <c r="E59" s="23">
        <v>50</v>
      </c>
      <c r="F59" s="23">
        <v>50</v>
      </c>
      <c r="G59" s="23"/>
      <c r="H59" s="23">
        <v>3.85</v>
      </c>
      <c r="I59" s="23">
        <v>0.7</v>
      </c>
      <c r="J59" s="23">
        <v>18.850000000000001</v>
      </c>
      <c r="K59" s="39">
        <v>100.5</v>
      </c>
      <c r="L59" s="23">
        <v>0.16</v>
      </c>
      <c r="M59" s="23">
        <v>0</v>
      </c>
      <c r="N59" s="23">
        <v>0</v>
      </c>
      <c r="O59" s="23">
        <v>4.4999999999999998E-2</v>
      </c>
      <c r="P59" s="23">
        <v>0</v>
      </c>
      <c r="Q59" s="23">
        <v>2.8E-3</v>
      </c>
      <c r="R59" s="23">
        <v>0</v>
      </c>
      <c r="S59" s="23">
        <v>0</v>
      </c>
      <c r="T59" s="23">
        <v>16.5</v>
      </c>
      <c r="U59" s="23">
        <v>122</v>
      </c>
      <c r="V59" s="23">
        <v>97</v>
      </c>
      <c r="W59" s="23">
        <v>28.5</v>
      </c>
      <c r="X59" s="23">
        <v>2.25</v>
      </c>
    </row>
    <row r="60" spans="1:24" ht="13.5" customHeight="1" x14ac:dyDescent="0.25">
      <c r="A60" s="176" t="s">
        <v>267</v>
      </c>
      <c r="B60" s="177"/>
      <c r="C60" s="178"/>
      <c r="D60" s="25"/>
      <c r="E60" s="23">
        <f>SUM(E29:E59)</f>
        <v>918</v>
      </c>
      <c r="F60" s="23"/>
      <c r="G60" s="23"/>
      <c r="H60" s="23">
        <f t="shared" ref="H60:O60" si="9">SUM(H29:H59)</f>
        <v>38.320000000000007</v>
      </c>
      <c r="I60" s="23">
        <f t="shared" si="9"/>
        <v>53.84</v>
      </c>
      <c r="J60" s="23">
        <f t="shared" si="9"/>
        <v>140.83999999999997</v>
      </c>
      <c r="K60" s="23">
        <f t="shared" si="9"/>
        <v>1228.02</v>
      </c>
      <c r="L60" s="23">
        <f t="shared" si="9"/>
        <v>0.78200000000000014</v>
      </c>
      <c r="M60" s="23">
        <f t="shared" si="9"/>
        <v>27.240000000000002</v>
      </c>
      <c r="N60" s="23">
        <f t="shared" si="9"/>
        <v>193.03</v>
      </c>
      <c r="O60" s="23">
        <f t="shared" si="9"/>
        <v>0.49499999999999994</v>
      </c>
      <c r="P60" s="23">
        <f>SUM(P59+P58+P57+P52+P50+P45+P37+P29)</f>
        <v>0.40559999999999996</v>
      </c>
      <c r="Q60" s="23">
        <f t="shared" ref="Q60:S60" si="10">SUM(Q59+Q58+Q57+Q52+Q50+Q45+Q37+Q29)</f>
        <v>4.9000000000000002E-2</v>
      </c>
      <c r="R60" s="23">
        <f t="shared" si="10"/>
        <v>2.63E-2</v>
      </c>
      <c r="S60" s="23">
        <f t="shared" si="10"/>
        <v>0.38220000000000004</v>
      </c>
      <c r="T60" s="23">
        <f>SUM(T29:T59)</f>
        <v>222.92</v>
      </c>
      <c r="U60" s="23">
        <f>SUM(U29:U59)</f>
        <v>1984.07</v>
      </c>
      <c r="V60" s="23">
        <f>SUM(V29:V59)</f>
        <v>580.86</v>
      </c>
      <c r="W60" s="23">
        <f>SUM(W29:W59)</f>
        <v>173.76999999999998</v>
      </c>
      <c r="X60" s="23">
        <f>SUM(X29:X59)</f>
        <v>11.37</v>
      </c>
    </row>
    <row r="61" spans="1:24" x14ac:dyDescent="0.25">
      <c r="A61" s="176"/>
      <c r="B61" s="177"/>
      <c r="C61" s="178"/>
      <c r="D61" s="185" t="s">
        <v>61</v>
      </c>
      <c r="E61" s="216"/>
      <c r="F61" s="216"/>
      <c r="G61" s="217"/>
      <c r="H61" s="23"/>
      <c r="I61" s="23"/>
      <c r="J61" s="23"/>
      <c r="K61" s="23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x14ac:dyDescent="0.25">
      <c r="A62" s="176" t="s">
        <v>277</v>
      </c>
      <c r="B62" s="177"/>
      <c r="C62" s="178"/>
      <c r="D62" s="23" t="s">
        <v>276</v>
      </c>
      <c r="E62" s="23">
        <v>100</v>
      </c>
      <c r="F62" s="23"/>
      <c r="G62" s="23"/>
      <c r="H62" s="23">
        <v>6.78</v>
      </c>
      <c r="I62" s="23">
        <v>13.96</v>
      </c>
      <c r="J62" s="23">
        <v>42.14</v>
      </c>
      <c r="K62" s="39">
        <v>321</v>
      </c>
      <c r="L62" s="23">
        <v>5.0999999999999996</v>
      </c>
      <c r="M62" s="23">
        <v>0</v>
      </c>
      <c r="N62" s="23">
        <v>0</v>
      </c>
      <c r="O62" s="23">
        <v>0.06</v>
      </c>
      <c r="P62" s="44">
        <f>SUM(P63:P72)</f>
        <v>1.819</v>
      </c>
      <c r="Q62" s="44">
        <f t="shared" ref="Q62:S62" si="11">SUM(Q63:Q72)</f>
        <v>1.2800000000000001E-3</v>
      </c>
      <c r="R62" s="44">
        <f t="shared" si="11"/>
        <v>3.8999999999999998E-3</v>
      </c>
      <c r="S62" s="44">
        <f t="shared" si="11"/>
        <v>1.4199999999999999E-2</v>
      </c>
      <c r="T62" s="23">
        <v>18.600000000000001</v>
      </c>
      <c r="U62" s="23">
        <v>98.8</v>
      </c>
      <c r="V62" s="23">
        <v>64.2</v>
      </c>
      <c r="W62" s="23">
        <v>26.2</v>
      </c>
      <c r="X62" s="23">
        <v>1.2</v>
      </c>
    </row>
    <row r="63" spans="1:24" x14ac:dyDescent="0.25">
      <c r="A63" s="182" t="s">
        <v>55</v>
      </c>
      <c r="B63" s="183"/>
      <c r="C63" s="184"/>
      <c r="D63" s="23"/>
      <c r="E63" s="23"/>
      <c r="F63" s="28">
        <v>61</v>
      </c>
      <c r="G63" s="28">
        <v>61</v>
      </c>
      <c r="H63" s="23"/>
      <c r="I63" s="23"/>
      <c r="J63" s="23"/>
      <c r="K63" s="39"/>
      <c r="L63" s="25"/>
      <c r="M63" s="25"/>
      <c r="N63" s="25"/>
      <c r="O63" s="25"/>
      <c r="P63" s="25"/>
      <c r="Q63" s="25">
        <v>1.1999999999999999E-3</v>
      </c>
      <c r="R63" s="25">
        <v>3.7000000000000002E-3</v>
      </c>
      <c r="S63" s="25">
        <v>1.34E-2</v>
      </c>
      <c r="T63" s="25"/>
      <c r="U63" s="25"/>
      <c r="V63" s="25"/>
      <c r="W63" s="25"/>
      <c r="X63" s="25"/>
    </row>
    <row r="64" spans="1:24" x14ac:dyDescent="0.25">
      <c r="A64" s="182" t="s">
        <v>157</v>
      </c>
      <c r="B64" s="183"/>
      <c r="C64" s="184"/>
      <c r="D64" s="23"/>
      <c r="E64" s="23"/>
      <c r="F64" s="28">
        <v>2</v>
      </c>
      <c r="G64" s="28">
        <v>2</v>
      </c>
      <c r="H64" s="23"/>
      <c r="I64" s="23"/>
      <c r="J64" s="23"/>
      <c r="K64" s="39"/>
      <c r="L64" s="25"/>
      <c r="M64" s="25"/>
      <c r="N64" s="25"/>
      <c r="O64" s="25"/>
      <c r="P64" s="25"/>
      <c r="Q64" s="25">
        <v>4.0000000000000003E-5</v>
      </c>
      <c r="R64" s="25">
        <v>1E-4</v>
      </c>
      <c r="S64" s="25">
        <v>4.0000000000000002E-4</v>
      </c>
      <c r="T64" s="25"/>
      <c r="U64" s="25"/>
      <c r="V64" s="25"/>
      <c r="W64" s="25"/>
      <c r="X64" s="25"/>
    </row>
    <row r="65" spans="1:24" x14ac:dyDescent="0.25">
      <c r="A65" s="182" t="s">
        <v>67</v>
      </c>
      <c r="B65" s="183"/>
      <c r="C65" s="184"/>
      <c r="D65" s="23"/>
      <c r="E65" s="23"/>
      <c r="F65" s="28">
        <v>12</v>
      </c>
      <c r="G65" s="28">
        <v>12</v>
      </c>
      <c r="H65" s="23"/>
      <c r="I65" s="23"/>
      <c r="J65" s="23"/>
      <c r="K65" s="39"/>
      <c r="L65" s="25"/>
      <c r="M65" s="25"/>
      <c r="N65" s="25"/>
      <c r="O65" s="25"/>
      <c r="P65" s="23"/>
      <c r="Q65" s="23"/>
      <c r="R65" s="23"/>
      <c r="S65" s="23"/>
      <c r="T65" s="25"/>
      <c r="U65" s="25"/>
      <c r="V65" s="25"/>
      <c r="W65" s="25"/>
      <c r="X65" s="25"/>
    </row>
    <row r="66" spans="1:24" x14ac:dyDescent="0.25">
      <c r="A66" s="182" t="s">
        <v>68</v>
      </c>
      <c r="B66" s="183"/>
      <c r="C66" s="184"/>
      <c r="D66" s="23"/>
      <c r="E66" s="23"/>
      <c r="F66" s="28">
        <v>13</v>
      </c>
      <c r="G66" s="28">
        <v>13</v>
      </c>
      <c r="H66" s="23"/>
      <c r="I66" s="23"/>
      <c r="J66" s="23"/>
      <c r="K66" s="39"/>
      <c r="L66" s="25"/>
      <c r="M66" s="25"/>
      <c r="N66" s="25"/>
      <c r="O66" s="25"/>
      <c r="P66" s="28">
        <v>1.391</v>
      </c>
      <c r="Q66" s="23"/>
      <c r="R66" s="23"/>
      <c r="S66" s="23"/>
      <c r="T66" s="25"/>
      <c r="U66" s="25"/>
      <c r="V66" s="25"/>
      <c r="W66" s="25"/>
      <c r="X66" s="25"/>
    </row>
    <row r="67" spans="1:24" x14ac:dyDescent="0.25">
      <c r="A67" s="182" t="s">
        <v>274</v>
      </c>
      <c r="B67" s="183"/>
      <c r="C67" s="184"/>
      <c r="D67" s="23"/>
      <c r="E67" s="23"/>
      <c r="F67" s="28">
        <v>2</v>
      </c>
      <c r="G67" s="28">
        <v>2</v>
      </c>
      <c r="H67" s="23"/>
      <c r="I67" s="23"/>
      <c r="J67" s="23"/>
      <c r="K67" s="39"/>
      <c r="L67" s="25"/>
      <c r="M67" s="25"/>
      <c r="N67" s="25"/>
      <c r="O67" s="25"/>
      <c r="P67" s="25">
        <v>0.214</v>
      </c>
      <c r="Q67" s="25"/>
      <c r="R67" s="25"/>
      <c r="S67" s="25"/>
      <c r="T67" s="25"/>
      <c r="U67" s="25"/>
      <c r="V67" s="25"/>
      <c r="W67" s="25"/>
      <c r="X67" s="25"/>
    </row>
    <row r="68" spans="1:24" x14ac:dyDescent="0.25">
      <c r="A68" s="182" t="s">
        <v>71</v>
      </c>
      <c r="B68" s="171"/>
      <c r="C68" s="172"/>
      <c r="D68" s="23"/>
      <c r="E68" s="23"/>
      <c r="F68" s="28">
        <v>0.5</v>
      </c>
      <c r="G68" s="28">
        <v>0.5</v>
      </c>
      <c r="H68" s="23"/>
      <c r="I68" s="23"/>
      <c r="J68" s="23"/>
      <c r="K68" s="39"/>
      <c r="L68" s="25"/>
      <c r="M68" s="25"/>
      <c r="N68" s="25"/>
      <c r="O68" s="25"/>
      <c r="P68" s="23"/>
      <c r="Q68" s="23"/>
      <c r="R68" s="23"/>
      <c r="S68" s="23"/>
      <c r="T68" s="25"/>
      <c r="U68" s="25"/>
      <c r="V68" s="25"/>
      <c r="W68" s="25"/>
      <c r="X68" s="25"/>
    </row>
    <row r="69" spans="1:24" x14ac:dyDescent="0.25">
      <c r="A69" s="182" t="s">
        <v>27</v>
      </c>
      <c r="B69" s="183"/>
      <c r="C69" s="184"/>
      <c r="D69" s="23"/>
      <c r="E69" s="23"/>
      <c r="F69" s="28">
        <v>30.5</v>
      </c>
      <c r="G69" s="28">
        <v>30.5</v>
      </c>
      <c r="H69" s="23"/>
      <c r="I69" s="23"/>
      <c r="J69" s="23"/>
      <c r="K69" s="39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x14ac:dyDescent="0.25">
      <c r="A70" s="241" t="s">
        <v>275</v>
      </c>
      <c r="B70" s="242"/>
      <c r="C70" s="243"/>
      <c r="D70" s="43"/>
      <c r="E70" s="23"/>
      <c r="F70" s="28"/>
      <c r="G70" s="28"/>
      <c r="H70" s="23"/>
      <c r="I70" s="23"/>
      <c r="J70" s="23"/>
      <c r="K70" s="39"/>
      <c r="L70" s="25"/>
      <c r="M70" s="25"/>
      <c r="N70" s="25"/>
      <c r="O70" s="25"/>
      <c r="P70" s="32"/>
      <c r="Q70" s="32"/>
      <c r="R70" s="32"/>
      <c r="S70" s="32"/>
      <c r="T70" s="25"/>
      <c r="U70" s="25"/>
      <c r="V70" s="25"/>
      <c r="W70" s="25"/>
      <c r="X70" s="25"/>
    </row>
    <row r="71" spans="1:24" x14ac:dyDescent="0.25">
      <c r="A71" s="182" t="s">
        <v>55</v>
      </c>
      <c r="B71" s="183"/>
      <c r="C71" s="184"/>
      <c r="D71" s="23"/>
      <c r="E71" s="23"/>
      <c r="F71" s="28">
        <v>2</v>
      </c>
      <c r="G71" s="28">
        <v>2</v>
      </c>
      <c r="H71" s="23"/>
      <c r="I71" s="23"/>
      <c r="J71" s="23"/>
      <c r="K71" s="39"/>
      <c r="L71" s="25"/>
      <c r="M71" s="25"/>
      <c r="N71" s="25"/>
      <c r="O71" s="25"/>
      <c r="P71" s="23"/>
      <c r="Q71" s="25">
        <v>4.0000000000000003E-5</v>
      </c>
      <c r="R71" s="25">
        <v>1E-4</v>
      </c>
      <c r="S71" s="25">
        <v>4.0000000000000002E-4</v>
      </c>
      <c r="T71" s="25"/>
      <c r="U71" s="25"/>
      <c r="V71" s="25"/>
      <c r="W71" s="25"/>
      <c r="X71" s="25"/>
    </row>
    <row r="72" spans="1:24" x14ac:dyDescent="0.25">
      <c r="A72" s="182" t="s">
        <v>68</v>
      </c>
      <c r="B72" s="183"/>
      <c r="C72" s="184"/>
      <c r="D72" s="23"/>
      <c r="E72" s="23"/>
      <c r="F72" s="28">
        <v>2</v>
      </c>
      <c r="G72" s="28">
        <v>2</v>
      </c>
      <c r="H72" s="23"/>
      <c r="I72" s="23"/>
      <c r="J72" s="23"/>
      <c r="K72" s="39"/>
      <c r="L72" s="25"/>
      <c r="M72" s="25"/>
      <c r="N72" s="25"/>
      <c r="O72" s="25"/>
      <c r="P72" s="25">
        <v>0.214</v>
      </c>
      <c r="Q72" s="25"/>
      <c r="R72" s="25"/>
      <c r="S72" s="25"/>
      <c r="T72" s="25"/>
      <c r="U72" s="25"/>
      <c r="V72" s="25"/>
      <c r="W72" s="25"/>
      <c r="X72" s="25"/>
    </row>
    <row r="73" spans="1:24" x14ac:dyDescent="0.25">
      <c r="A73" s="234" t="s">
        <v>58</v>
      </c>
      <c r="B73" s="235"/>
      <c r="C73" s="236"/>
      <c r="D73" s="43" t="s">
        <v>59</v>
      </c>
      <c r="E73" s="37">
        <v>200</v>
      </c>
      <c r="F73" s="37"/>
      <c r="G73" s="37"/>
      <c r="H73" s="23">
        <v>1</v>
      </c>
      <c r="I73" s="23">
        <v>0</v>
      </c>
      <c r="J73" s="23">
        <v>20.2</v>
      </c>
      <c r="K73" s="23">
        <v>84.8</v>
      </c>
      <c r="L73" s="23">
        <v>0.02</v>
      </c>
      <c r="M73" s="23">
        <v>4</v>
      </c>
      <c r="N73" s="23">
        <v>0</v>
      </c>
      <c r="O73" s="23">
        <v>0.02</v>
      </c>
      <c r="P73" s="25"/>
      <c r="Q73" s="25"/>
      <c r="R73" s="25"/>
      <c r="S73" s="25"/>
      <c r="T73" s="23">
        <v>14</v>
      </c>
      <c r="U73" s="23">
        <v>240</v>
      </c>
      <c r="V73" s="23">
        <v>14</v>
      </c>
      <c r="W73" s="23">
        <v>8</v>
      </c>
      <c r="X73" s="23">
        <v>2.8</v>
      </c>
    </row>
    <row r="74" spans="1:24" x14ac:dyDescent="0.25">
      <c r="A74" s="176" t="s">
        <v>268</v>
      </c>
      <c r="B74" s="177"/>
      <c r="C74" s="178"/>
      <c r="D74" s="25"/>
      <c r="E74" s="23">
        <f t="shared" ref="E74" si="12">SUM(E62:E73)</f>
        <v>300</v>
      </c>
      <c r="F74" s="23"/>
      <c r="G74" s="23"/>
      <c r="H74" s="23">
        <f t="shared" ref="H74:X74" si="13">SUM(H62:H73)</f>
        <v>7.78</v>
      </c>
      <c r="I74" s="23">
        <f t="shared" si="13"/>
        <v>13.96</v>
      </c>
      <c r="J74" s="23">
        <f t="shared" si="13"/>
        <v>62.34</v>
      </c>
      <c r="K74" s="23">
        <f t="shared" si="13"/>
        <v>405.8</v>
      </c>
      <c r="L74" s="23">
        <f t="shared" si="13"/>
        <v>5.1199999999999992</v>
      </c>
      <c r="M74" s="23">
        <f t="shared" si="13"/>
        <v>4</v>
      </c>
      <c r="N74" s="23">
        <f t="shared" si="13"/>
        <v>0</v>
      </c>
      <c r="O74" s="23">
        <f t="shared" si="13"/>
        <v>0.08</v>
      </c>
      <c r="P74" s="44">
        <f>SUM(P62+P73)</f>
        <v>1.819</v>
      </c>
      <c r="Q74" s="44">
        <f t="shared" ref="Q74:S74" si="14">SUM(Q62+Q73)</f>
        <v>1.2800000000000001E-3</v>
      </c>
      <c r="R74" s="44">
        <f t="shared" si="14"/>
        <v>3.8999999999999998E-3</v>
      </c>
      <c r="S74" s="44">
        <f t="shared" si="14"/>
        <v>1.4199999999999999E-2</v>
      </c>
      <c r="T74" s="23">
        <f t="shared" si="13"/>
        <v>32.6</v>
      </c>
      <c r="U74" s="23">
        <f t="shared" si="13"/>
        <v>338.8</v>
      </c>
      <c r="V74" s="23">
        <f t="shared" si="13"/>
        <v>78.2</v>
      </c>
      <c r="W74" s="23">
        <f t="shared" si="13"/>
        <v>34.200000000000003</v>
      </c>
      <c r="X74" s="23">
        <f t="shared" si="13"/>
        <v>4</v>
      </c>
    </row>
    <row r="75" spans="1:24" x14ac:dyDescent="0.25">
      <c r="A75" s="170"/>
      <c r="B75" s="171"/>
      <c r="C75" s="172"/>
      <c r="D75" s="185" t="s">
        <v>72</v>
      </c>
      <c r="E75" s="186"/>
      <c r="F75" s="186"/>
      <c r="G75" s="187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x14ac:dyDescent="0.25">
      <c r="A76" s="176" t="s">
        <v>182</v>
      </c>
      <c r="B76" s="177"/>
      <c r="C76" s="178"/>
      <c r="D76" s="43" t="s">
        <v>183</v>
      </c>
      <c r="E76" s="23">
        <v>90</v>
      </c>
      <c r="F76" s="23"/>
      <c r="G76" s="23"/>
      <c r="H76" s="23">
        <v>2.4500000000000002</v>
      </c>
      <c r="I76" s="23">
        <v>7.88</v>
      </c>
      <c r="J76" s="23">
        <v>3.43</v>
      </c>
      <c r="K76" s="23">
        <v>143.11000000000001</v>
      </c>
      <c r="L76" s="23">
        <v>0.18</v>
      </c>
      <c r="M76" s="23">
        <v>25.98</v>
      </c>
      <c r="N76" s="23">
        <v>4987.3999999999996</v>
      </c>
      <c r="O76" s="23">
        <v>1.26</v>
      </c>
      <c r="P76" s="44">
        <f>SUM(P77:P80)</f>
        <v>4.6440000000000001</v>
      </c>
      <c r="Q76" s="44">
        <f t="shared" ref="Q76:S76" si="15">SUM(Q77:Q80)</f>
        <v>9.7800000000000005E-3</v>
      </c>
      <c r="R76" s="44">
        <f t="shared" si="15"/>
        <v>9.4999999999999998E-3</v>
      </c>
      <c r="S76" s="44">
        <f t="shared" si="15"/>
        <v>8.9999999999999998E-4</v>
      </c>
      <c r="T76" s="23">
        <v>23.06</v>
      </c>
      <c r="U76" s="23">
        <v>180.29</v>
      </c>
      <c r="V76" s="23">
        <v>200.99</v>
      </c>
      <c r="W76" s="23">
        <v>13.32</v>
      </c>
      <c r="X76" s="23">
        <v>4.25</v>
      </c>
    </row>
    <row r="77" spans="1:24" x14ac:dyDescent="0.25">
      <c r="A77" s="182" t="s">
        <v>264</v>
      </c>
      <c r="B77" s="183"/>
      <c r="C77" s="184"/>
      <c r="D77" s="77"/>
      <c r="E77" s="25"/>
      <c r="F77" s="25">
        <v>154.80000000000001</v>
      </c>
      <c r="G77" s="25">
        <v>127.8</v>
      </c>
      <c r="H77" s="25"/>
      <c r="I77" s="25"/>
      <c r="J77" s="25"/>
      <c r="K77" s="25"/>
      <c r="L77" s="25"/>
      <c r="M77" s="25"/>
      <c r="N77" s="25"/>
      <c r="O77" s="25"/>
      <c r="P77" s="25">
        <v>4.6440000000000001</v>
      </c>
      <c r="Q77" s="25">
        <v>9.7000000000000003E-3</v>
      </c>
      <c r="R77" s="25">
        <v>9.2999999999999992E-3</v>
      </c>
      <c r="S77" s="25"/>
      <c r="T77" s="25"/>
      <c r="U77" s="25"/>
      <c r="V77" s="25"/>
      <c r="W77" s="25"/>
      <c r="X77" s="25"/>
    </row>
    <row r="78" spans="1:24" x14ac:dyDescent="0.25">
      <c r="A78" s="170" t="s">
        <v>47</v>
      </c>
      <c r="B78" s="171"/>
      <c r="C78" s="172"/>
      <c r="D78" s="77"/>
      <c r="E78" s="25"/>
      <c r="F78" s="25">
        <v>6</v>
      </c>
      <c r="G78" s="25">
        <v>6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x14ac:dyDescent="0.25">
      <c r="A79" s="182" t="s">
        <v>50</v>
      </c>
      <c r="B79" s="183"/>
      <c r="C79" s="184"/>
      <c r="D79" s="77"/>
      <c r="E79" s="25"/>
      <c r="F79" s="25">
        <v>0.01</v>
      </c>
      <c r="G79" s="106">
        <v>0.01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x14ac:dyDescent="0.25">
      <c r="A80" s="182" t="s">
        <v>55</v>
      </c>
      <c r="B80" s="183"/>
      <c r="C80" s="184"/>
      <c r="D80" s="77"/>
      <c r="E80" s="25"/>
      <c r="F80" s="25">
        <v>4</v>
      </c>
      <c r="G80" s="25">
        <v>4</v>
      </c>
      <c r="H80" s="25"/>
      <c r="I80" s="25"/>
      <c r="J80" s="25"/>
      <c r="K80" s="25"/>
      <c r="L80" s="25"/>
      <c r="M80" s="25"/>
      <c r="N80" s="25"/>
      <c r="O80" s="25"/>
      <c r="P80" s="25"/>
      <c r="Q80" s="25">
        <v>8.0000000000000007E-5</v>
      </c>
      <c r="R80" s="25">
        <v>2.0000000000000001E-4</v>
      </c>
      <c r="S80" s="25">
        <v>8.9999999999999998E-4</v>
      </c>
      <c r="T80" s="25"/>
      <c r="U80" s="25"/>
      <c r="V80" s="25"/>
      <c r="W80" s="25"/>
      <c r="X80" s="25"/>
    </row>
    <row r="81" spans="1:26" x14ac:dyDescent="0.25">
      <c r="A81" s="176" t="s">
        <v>125</v>
      </c>
      <c r="B81" s="177"/>
      <c r="C81" s="178"/>
      <c r="D81" s="43" t="s">
        <v>126</v>
      </c>
      <c r="E81" s="23">
        <v>20</v>
      </c>
      <c r="F81" s="23"/>
      <c r="G81" s="23"/>
      <c r="H81" s="23">
        <v>0.32</v>
      </c>
      <c r="I81" s="23">
        <v>1.17</v>
      </c>
      <c r="J81" s="23">
        <v>1.41</v>
      </c>
      <c r="K81" s="23">
        <v>17.5</v>
      </c>
      <c r="L81" s="23">
        <v>5.0000000000000001E-3</v>
      </c>
      <c r="M81" s="23">
        <v>0.26</v>
      </c>
      <c r="N81" s="23">
        <v>6.9</v>
      </c>
      <c r="O81" s="23">
        <v>6.0000000000000001E-3</v>
      </c>
      <c r="P81" s="44">
        <f>SUM(P82:P86)</f>
        <v>9.7000000000000003E-3</v>
      </c>
      <c r="Q81" s="44">
        <f t="shared" ref="Q81:S81" si="16">SUM(Q82:Q86)</f>
        <v>7.0000000000000007E-5</v>
      </c>
      <c r="R81" s="44">
        <f t="shared" si="16"/>
        <v>9.0000000000000006E-5</v>
      </c>
      <c r="S81" s="44">
        <f t="shared" si="16"/>
        <v>4.7999999999999996E-4</v>
      </c>
      <c r="T81" s="23">
        <v>6.43</v>
      </c>
      <c r="U81" s="23">
        <v>16.399999999999999</v>
      </c>
      <c r="V81" s="23">
        <v>6.53</v>
      </c>
      <c r="W81" s="23">
        <v>1.68</v>
      </c>
      <c r="X81" s="23">
        <v>0.08</v>
      </c>
    </row>
    <row r="82" spans="1:26" s="67" customFormat="1" ht="13.5" customHeight="1" x14ac:dyDescent="0.2">
      <c r="A82" s="182" t="s">
        <v>54</v>
      </c>
      <c r="B82" s="183"/>
      <c r="C82" s="184"/>
      <c r="D82" s="77"/>
      <c r="E82" s="25"/>
      <c r="F82" s="25">
        <v>5</v>
      </c>
      <c r="G82" s="25">
        <v>5</v>
      </c>
      <c r="H82" s="25"/>
      <c r="I82" s="25"/>
      <c r="J82" s="25"/>
      <c r="K82" s="25"/>
      <c r="L82" s="25"/>
      <c r="M82" s="25"/>
      <c r="N82" s="25"/>
      <c r="O82" s="25"/>
      <c r="P82" s="28">
        <v>3.7000000000000002E-3</v>
      </c>
      <c r="Q82" s="23"/>
      <c r="R82" s="23"/>
      <c r="S82" s="23"/>
      <c r="T82" s="25"/>
      <c r="U82" s="25"/>
      <c r="V82" s="25"/>
      <c r="W82" s="25"/>
      <c r="X82" s="25"/>
    </row>
    <row r="83" spans="1:26" s="67" customFormat="1" ht="13.5" customHeight="1" x14ac:dyDescent="0.2">
      <c r="A83" s="182" t="s">
        <v>55</v>
      </c>
      <c r="B83" s="183"/>
      <c r="C83" s="184"/>
      <c r="D83" s="77"/>
      <c r="E83" s="25"/>
      <c r="F83" s="25">
        <v>1.5</v>
      </c>
      <c r="G83" s="25">
        <v>1.5</v>
      </c>
      <c r="H83" s="25"/>
      <c r="I83" s="25"/>
      <c r="J83" s="25"/>
      <c r="K83" s="25"/>
      <c r="L83" s="25"/>
      <c r="M83" s="25"/>
      <c r="N83" s="25"/>
      <c r="O83" s="25"/>
      <c r="P83" s="23"/>
      <c r="Q83" s="28">
        <v>3.0000000000000001E-5</v>
      </c>
      <c r="R83" s="28">
        <v>9.0000000000000006E-5</v>
      </c>
      <c r="S83" s="28">
        <v>3.3E-4</v>
      </c>
      <c r="T83" s="25"/>
      <c r="U83" s="25"/>
      <c r="V83" s="25"/>
      <c r="W83" s="25"/>
      <c r="X83" s="25"/>
    </row>
    <row r="84" spans="1:26" s="67" customFormat="1" ht="14.25" customHeight="1" x14ac:dyDescent="0.2">
      <c r="A84" s="182" t="s">
        <v>26</v>
      </c>
      <c r="B84" s="183"/>
      <c r="C84" s="184"/>
      <c r="D84" s="77"/>
      <c r="E84" s="25"/>
      <c r="F84" s="25">
        <v>0.4</v>
      </c>
      <c r="G84" s="25">
        <v>0.4</v>
      </c>
      <c r="H84" s="25"/>
      <c r="I84" s="25"/>
      <c r="J84" s="25"/>
      <c r="K84" s="25"/>
      <c r="L84" s="25"/>
      <c r="M84" s="25"/>
      <c r="N84" s="25"/>
      <c r="O84" s="25"/>
      <c r="P84" s="25">
        <v>6.0000000000000001E-3</v>
      </c>
      <c r="Q84" s="25">
        <v>4.0000000000000003E-5</v>
      </c>
      <c r="R84" s="25"/>
      <c r="S84" s="25"/>
      <c r="T84" s="25"/>
      <c r="U84" s="25"/>
      <c r="V84" s="25"/>
      <c r="W84" s="25"/>
      <c r="X84" s="25"/>
    </row>
    <row r="85" spans="1:26" s="67" customFormat="1" ht="13.5" customHeight="1" x14ac:dyDescent="0.2">
      <c r="A85" s="182" t="s">
        <v>45</v>
      </c>
      <c r="B85" s="183"/>
      <c r="C85" s="184"/>
      <c r="D85" s="77"/>
      <c r="E85" s="25"/>
      <c r="F85" s="25">
        <v>4.8</v>
      </c>
      <c r="G85" s="25">
        <v>4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>
        <v>1.4999999999999999E-4</v>
      </c>
      <c r="T85" s="25"/>
      <c r="U85" s="25"/>
      <c r="V85" s="25"/>
      <c r="W85" s="25"/>
      <c r="X85" s="25"/>
    </row>
    <row r="86" spans="1:26" s="67" customFormat="1" ht="14.25" customHeight="1" x14ac:dyDescent="0.2">
      <c r="A86" s="182" t="s">
        <v>27</v>
      </c>
      <c r="B86" s="183"/>
      <c r="C86" s="184"/>
      <c r="D86" s="43"/>
      <c r="E86" s="28"/>
      <c r="F86" s="28">
        <v>15</v>
      </c>
      <c r="G86" s="28">
        <v>15</v>
      </c>
      <c r="H86" s="23"/>
      <c r="I86" s="23"/>
      <c r="J86" s="23"/>
      <c r="K86" s="23"/>
      <c r="L86" s="23"/>
      <c r="M86" s="23"/>
      <c r="N86" s="23"/>
      <c r="O86" s="23"/>
      <c r="P86" s="25"/>
      <c r="Q86" s="25"/>
      <c r="R86" s="25"/>
      <c r="S86" s="25"/>
      <c r="T86" s="23"/>
      <c r="U86" s="23"/>
      <c r="V86" s="23"/>
      <c r="W86" s="23"/>
      <c r="X86" s="23"/>
    </row>
    <row r="87" spans="1:26" ht="14.25" customHeight="1" x14ac:dyDescent="0.25">
      <c r="A87" s="176" t="s">
        <v>127</v>
      </c>
      <c r="B87" s="177"/>
      <c r="C87" s="178"/>
      <c r="D87" s="23" t="s">
        <v>128</v>
      </c>
      <c r="E87" s="23">
        <v>150</v>
      </c>
      <c r="F87" s="23"/>
      <c r="G87" s="23"/>
      <c r="H87" s="23">
        <v>5.63</v>
      </c>
      <c r="I87" s="23">
        <v>5.98</v>
      </c>
      <c r="J87" s="23">
        <v>31.47</v>
      </c>
      <c r="K87" s="39">
        <v>202.21</v>
      </c>
      <c r="L87" s="23">
        <v>5.8999999999999997E-2</v>
      </c>
      <c r="M87" s="23">
        <v>0</v>
      </c>
      <c r="N87" s="23">
        <v>29.52</v>
      </c>
      <c r="O87" s="23">
        <v>2.9000000000000001E-2</v>
      </c>
      <c r="P87" s="44">
        <f>SUM(P88:P91)</f>
        <v>7.4999999999999997E-2</v>
      </c>
      <c r="Q87" s="44">
        <f>SUM(Q89:Q91)</f>
        <v>1.6000000000000001E-3</v>
      </c>
      <c r="R87" s="44">
        <f>SUM(R89:R91)</f>
        <v>0.95</v>
      </c>
      <c r="S87" s="44">
        <f>SUM(S89:S91)</f>
        <v>1.2200000000000001E-2</v>
      </c>
      <c r="T87" s="23">
        <v>12.55</v>
      </c>
      <c r="U87" s="23">
        <v>38.520000000000003</v>
      </c>
      <c r="V87" s="23">
        <v>38.82</v>
      </c>
      <c r="W87" s="23">
        <v>8.41</v>
      </c>
      <c r="X87" s="23">
        <v>0.84</v>
      </c>
    </row>
    <row r="88" spans="1:26" ht="12.75" customHeight="1" x14ac:dyDescent="0.25">
      <c r="A88" s="176" t="s">
        <v>129</v>
      </c>
      <c r="B88" s="177"/>
      <c r="C88" s="178"/>
      <c r="D88" s="23"/>
      <c r="E88" s="23">
        <v>5</v>
      </c>
      <c r="F88" s="23"/>
      <c r="G88" s="23"/>
      <c r="H88" s="23"/>
      <c r="I88" s="23"/>
      <c r="J88" s="23"/>
      <c r="K88" s="39"/>
      <c r="L88" s="25"/>
      <c r="M88" s="25"/>
      <c r="N88" s="25"/>
      <c r="O88" s="25"/>
      <c r="P88" s="25"/>
      <c r="T88" s="25"/>
      <c r="U88" s="25"/>
      <c r="V88" s="25"/>
      <c r="W88" s="25"/>
      <c r="X88" s="25"/>
    </row>
    <row r="89" spans="1:26" ht="13.5" customHeight="1" x14ac:dyDescent="0.25">
      <c r="A89" s="170" t="s">
        <v>312</v>
      </c>
      <c r="B89" s="171"/>
      <c r="C89" s="172"/>
      <c r="D89" s="25"/>
      <c r="E89" s="25"/>
      <c r="F89" s="25">
        <v>53</v>
      </c>
      <c r="G89" s="25">
        <v>53</v>
      </c>
      <c r="H89" s="25"/>
      <c r="I89" s="25"/>
      <c r="J89" s="25"/>
      <c r="K89" s="42"/>
      <c r="L89" s="25"/>
      <c r="M89" s="25"/>
      <c r="N89" s="25"/>
      <c r="O89" s="25"/>
      <c r="P89" s="25"/>
      <c r="Q89" s="25">
        <v>1.1000000000000001E-3</v>
      </c>
      <c r="R89" s="25">
        <v>0.95</v>
      </c>
      <c r="S89" s="25">
        <v>1.2200000000000001E-2</v>
      </c>
      <c r="T89" s="25"/>
      <c r="U89" s="25"/>
      <c r="V89" s="25"/>
      <c r="W89" s="25"/>
      <c r="X89" s="25"/>
    </row>
    <row r="90" spans="1:26" ht="13.5" customHeight="1" x14ac:dyDescent="0.25">
      <c r="A90" s="238" t="s">
        <v>26</v>
      </c>
      <c r="B90" s="238"/>
      <c r="C90" s="238"/>
      <c r="D90" s="25"/>
      <c r="E90" s="25"/>
      <c r="F90" s="25">
        <v>5</v>
      </c>
      <c r="G90" s="25">
        <v>5</v>
      </c>
      <c r="H90" s="25"/>
      <c r="I90" s="25"/>
      <c r="J90" s="25"/>
      <c r="K90" s="42"/>
      <c r="L90" s="25"/>
      <c r="M90" s="25"/>
      <c r="N90" s="25"/>
      <c r="O90" s="25"/>
      <c r="P90" s="130">
        <v>7.4999999999999997E-2</v>
      </c>
      <c r="Q90" s="130">
        <v>5.0000000000000001E-4</v>
      </c>
      <c r="R90" s="37"/>
      <c r="S90" s="37"/>
      <c r="T90" s="25"/>
      <c r="U90" s="25"/>
      <c r="V90" s="25"/>
      <c r="W90" s="25"/>
      <c r="X90" s="25"/>
    </row>
    <row r="91" spans="1:26" ht="12" customHeight="1" x14ac:dyDescent="0.25">
      <c r="A91" s="170" t="s">
        <v>27</v>
      </c>
      <c r="B91" s="171"/>
      <c r="C91" s="172"/>
      <c r="D91" s="25"/>
      <c r="E91" s="25"/>
      <c r="F91" s="25">
        <v>318</v>
      </c>
      <c r="G91" s="25">
        <v>318</v>
      </c>
      <c r="H91" s="25"/>
      <c r="I91" s="25"/>
      <c r="J91" s="25"/>
      <c r="K91" s="42"/>
      <c r="L91" s="25"/>
      <c r="M91" s="25"/>
      <c r="N91" s="25"/>
      <c r="O91" s="25"/>
      <c r="P91" s="37"/>
      <c r="Q91" s="37"/>
      <c r="R91" s="37"/>
      <c r="S91" s="37"/>
      <c r="T91" s="25"/>
      <c r="U91" s="25"/>
      <c r="V91" s="25"/>
      <c r="W91" s="25"/>
      <c r="X91" s="25"/>
    </row>
    <row r="92" spans="1:26" s="5" customFormat="1" x14ac:dyDescent="0.25">
      <c r="A92" s="173" t="s">
        <v>310</v>
      </c>
      <c r="B92" s="174"/>
      <c r="C92" s="175"/>
      <c r="D92" s="45" t="s">
        <v>298</v>
      </c>
      <c r="E92" s="23">
        <v>80</v>
      </c>
      <c r="F92" s="23">
        <v>84.2</v>
      </c>
      <c r="G92" s="23"/>
      <c r="H92" s="23">
        <v>0.56000000000000005</v>
      </c>
      <c r="I92" s="23">
        <v>0.08</v>
      </c>
      <c r="J92" s="23">
        <v>1.52</v>
      </c>
      <c r="K92" s="39">
        <v>9.6</v>
      </c>
      <c r="L92" s="23">
        <v>3.2000000000000001E-2</v>
      </c>
      <c r="M92" s="23">
        <v>3.92</v>
      </c>
      <c r="N92" s="23">
        <v>0</v>
      </c>
      <c r="O92" s="23">
        <v>1.6E-2</v>
      </c>
      <c r="P92" s="25">
        <v>0</v>
      </c>
      <c r="Q92" s="25">
        <v>0</v>
      </c>
      <c r="R92" s="25">
        <v>0</v>
      </c>
      <c r="S92" s="25">
        <v>0</v>
      </c>
      <c r="T92" s="23">
        <v>13.6</v>
      </c>
      <c r="U92" s="23">
        <v>156.80000000000001</v>
      </c>
      <c r="V92" s="23">
        <v>24</v>
      </c>
      <c r="W92" s="23">
        <v>11.2</v>
      </c>
      <c r="X92" s="23">
        <v>0.04</v>
      </c>
      <c r="Y92"/>
      <c r="Z92"/>
    </row>
    <row r="93" spans="1:26" x14ac:dyDescent="0.25">
      <c r="A93" s="237" t="s">
        <v>81</v>
      </c>
      <c r="B93" s="237"/>
      <c r="C93" s="237"/>
      <c r="D93" s="23" t="s">
        <v>82</v>
      </c>
      <c r="E93" s="23">
        <v>200</v>
      </c>
      <c r="F93" s="23"/>
      <c r="G93" s="23"/>
      <c r="H93" s="23">
        <v>0.13</v>
      </c>
      <c r="I93" s="23">
        <v>0.02</v>
      </c>
      <c r="J93" s="23">
        <v>15.2</v>
      </c>
      <c r="K93" s="23">
        <v>62</v>
      </c>
      <c r="L93" s="23">
        <v>0</v>
      </c>
      <c r="M93" s="23">
        <v>2.83</v>
      </c>
      <c r="N93" s="23">
        <v>0</v>
      </c>
      <c r="O93" s="23">
        <v>0</v>
      </c>
      <c r="P93" s="37">
        <f>SUM(P94:P97)</f>
        <v>0</v>
      </c>
      <c r="Q93" s="37">
        <f t="shared" ref="Q93:S93" si="17">SUM(Q94:Q97)</f>
        <v>0</v>
      </c>
      <c r="R93" s="37">
        <f t="shared" si="17"/>
        <v>0</v>
      </c>
      <c r="S93" s="37">
        <f t="shared" si="17"/>
        <v>5.0000000000000001E-4</v>
      </c>
      <c r="T93" s="23">
        <v>14.2</v>
      </c>
      <c r="U93" s="23">
        <v>21.3</v>
      </c>
      <c r="V93" s="23">
        <v>4.4000000000000004</v>
      </c>
      <c r="W93" s="23">
        <v>2.4</v>
      </c>
      <c r="X93" s="23">
        <v>0.36</v>
      </c>
    </row>
    <row r="94" spans="1:26" x14ac:dyDescent="0.25">
      <c r="A94" s="238" t="s">
        <v>67</v>
      </c>
      <c r="B94" s="238"/>
      <c r="C94" s="238"/>
      <c r="D94" s="25"/>
      <c r="E94" s="25"/>
      <c r="F94" s="25">
        <v>15</v>
      </c>
      <c r="G94" s="25">
        <v>15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6" x14ac:dyDescent="0.25">
      <c r="A95" s="239" t="s">
        <v>31</v>
      </c>
      <c r="B95" s="239"/>
      <c r="C95" s="239"/>
      <c r="D95" s="25"/>
      <c r="E95" s="25"/>
      <c r="F95" s="25">
        <v>0.5</v>
      </c>
      <c r="G95" s="25">
        <v>0.5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>
        <v>5.0000000000000001E-4</v>
      </c>
      <c r="T95" s="25"/>
      <c r="U95" s="25"/>
      <c r="V95" s="25"/>
      <c r="W95" s="25"/>
      <c r="X95" s="25"/>
    </row>
    <row r="96" spans="1:26" x14ac:dyDescent="0.25">
      <c r="A96" s="239" t="s">
        <v>27</v>
      </c>
      <c r="B96" s="239"/>
      <c r="C96" s="239"/>
      <c r="D96" s="28"/>
      <c r="E96" s="28"/>
      <c r="F96" s="28">
        <v>200</v>
      </c>
      <c r="G96" s="28">
        <v>200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x14ac:dyDescent="0.25">
      <c r="A97" s="182" t="s">
        <v>83</v>
      </c>
      <c r="B97" s="183"/>
      <c r="C97" s="184"/>
      <c r="D97" s="28"/>
      <c r="E97" s="28"/>
      <c r="F97" s="28">
        <v>8</v>
      </c>
      <c r="G97" s="28">
        <v>7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3.5" customHeight="1" x14ac:dyDescent="0.25">
      <c r="A98" s="176" t="s">
        <v>286</v>
      </c>
      <c r="B98" s="177"/>
      <c r="C98" s="178"/>
      <c r="D98" s="84"/>
      <c r="E98" s="45">
        <v>15</v>
      </c>
      <c r="F98" s="45">
        <v>15</v>
      </c>
      <c r="G98" s="45"/>
      <c r="H98" s="45">
        <v>1.1499999999999999</v>
      </c>
      <c r="I98" s="45">
        <v>0.21</v>
      </c>
      <c r="J98" s="45">
        <v>5.65</v>
      </c>
      <c r="K98" s="87">
        <v>30.15</v>
      </c>
      <c r="L98" s="46">
        <v>0.03</v>
      </c>
      <c r="M98" s="46">
        <v>0</v>
      </c>
      <c r="N98" s="46">
        <v>0</v>
      </c>
      <c r="O98" s="46">
        <v>1.2999999999999999E-2</v>
      </c>
      <c r="P98" s="23">
        <v>0</v>
      </c>
      <c r="Q98" s="24">
        <v>8.0000000000000004E-4</v>
      </c>
      <c r="R98" s="23">
        <v>0</v>
      </c>
      <c r="S98" s="23">
        <v>0</v>
      </c>
      <c r="T98" s="46">
        <v>4.95</v>
      </c>
      <c r="U98" s="46">
        <v>36.6</v>
      </c>
      <c r="V98" s="46">
        <v>29.1</v>
      </c>
      <c r="W98" s="46">
        <v>8.5500000000000007</v>
      </c>
      <c r="X98" s="46">
        <v>0.67</v>
      </c>
    </row>
    <row r="99" spans="1:24" x14ac:dyDescent="0.25">
      <c r="A99" s="176" t="s">
        <v>32</v>
      </c>
      <c r="B99" s="177"/>
      <c r="C99" s="178"/>
      <c r="D99" s="26"/>
      <c r="E99" s="24">
        <v>25</v>
      </c>
      <c r="F99" s="24">
        <v>25</v>
      </c>
      <c r="G99" s="24"/>
      <c r="H99" s="24">
        <v>1.97</v>
      </c>
      <c r="I99" s="24">
        <v>0.25</v>
      </c>
      <c r="J99" s="24">
        <v>12.07</v>
      </c>
      <c r="K99" s="36">
        <v>58.45</v>
      </c>
      <c r="L99" s="23">
        <v>2.5000000000000001E-2</v>
      </c>
      <c r="M99" s="23">
        <v>0</v>
      </c>
      <c r="N99" s="23">
        <v>0</v>
      </c>
      <c r="O99" s="23">
        <v>0</v>
      </c>
      <c r="P99" s="23">
        <v>0</v>
      </c>
      <c r="Q99" s="23">
        <v>1.4E-3</v>
      </c>
      <c r="R99" s="23">
        <v>5.4999999999999997E-3</v>
      </c>
      <c r="S99" s="23">
        <v>7.1999999999999998E-3</v>
      </c>
      <c r="T99" s="23">
        <v>5.75</v>
      </c>
      <c r="U99" s="23">
        <v>0</v>
      </c>
      <c r="V99" s="23">
        <v>21.75</v>
      </c>
      <c r="W99" s="23">
        <v>8.25</v>
      </c>
      <c r="X99" s="23">
        <v>0.27</v>
      </c>
    </row>
    <row r="100" spans="1:24" x14ac:dyDescent="0.25">
      <c r="A100" s="176" t="s">
        <v>269</v>
      </c>
      <c r="B100" s="177"/>
      <c r="C100" s="178"/>
      <c r="D100" s="25"/>
      <c r="E100" s="23">
        <f>SUM(E76:E99)</f>
        <v>585</v>
      </c>
      <c r="F100" s="23"/>
      <c r="G100" s="23"/>
      <c r="H100" s="23">
        <f>SUM(H76:H99)</f>
        <v>12.210000000000003</v>
      </c>
      <c r="I100" s="23">
        <f t="shared" ref="I100:X100" si="18">SUM(I76:I99)</f>
        <v>15.590000000000002</v>
      </c>
      <c r="J100" s="23">
        <f t="shared" si="18"/>
        <v>70.75</v>
      </c>
      <c r="K100" s="23">
        <f t="shared" si="18"/>
        <v>523.0200000000001</v>
      </c>
      <c r="L100" s="23">
        <f t="shared" si="18"/>
        <v>0.33100000000000007</v>
      </c>
      <c r="M100" s="23">
        <f t="shared" si="18"/>
        <v>32.99</v>
      </c>
      <c r="N100" s="23">
        <f t="shared" si="18"/>
        <v>5023.82</v>
      </c>
      <c r="O100" s="23">
        <f t="shared" si="18"/>
        <v>1.3239999999999998</v>
      </c>
      <c r="P100" s="23">
        <f>SUM(P76+P81+P87+P92+P93+P98+P99)</f>
        <v>4.7286999999999999</v>
      </c>
      <c r="Q100" s="23">
        <f t="shared" ref="Q100:S100" si="19">SUM(Q76+Q81+Q87+Q92+Q93+Q98+Q99)</f>
        <v>1.3650000000000002E-2</v>
      </c>
      <c r="R100" s="23">
        <f t="shared" si="19"/>
        <v>0.96508999999999989</v>
      </c>
      <c r="S100" s="23">
        <f t="shared" si="19"/>
        <v>2.128E-2</v>
      </c>
      <c r="T100" s="23">
        <f t="shared" si="18"/>
        <v>80.540000000000006</v>
      </c>
      <c r="U100" s="23">
        <f t="shared" si="18"/>
        <v>449.91</v>
      </c>
      <c r="V100" s="23">
        <f t="shared" si="18"/>
        <v>325.59000000000003</v>
      </c>
      <c r="W100" s="23">
        <f t="shared" si="18"/>
        <v>53.81</v>
      </c>
      <c r="X100" s="23">
        <f t="shared" si="18"/>
        <v>6.51</v>
      </c>
    </row>
    <row r="101" spans="1:24" ht="12.75" customHeight="1" x14ac:dyDescent="0.25">
      <c r="A101" s="170"/>
      <c r="B101" s="171"/>
      <c r="C101" s="172"/>
      <c r="D101" s="185" t="s">
        <v>270</v>
      </c>
      <c r="E101" s="186"/>
      <c r="F101" s="186"/>
      <c r="G101" s="187"/>
      <c r="H101" s="25"/>
      <c r="I101" s="25"/>
      <c r="J101" s="25"/>
      <c r="K101" s="42"/>
      <c r="L101" s="25"/>
      <c r="M101" s="25"/>
      <c r="N101" s="25"/>
      <c r="O101" s="25"/>
      <c r="P101" s="23"/>
      <c r="Q101" s="23"/>
      <c r="R101" s="23"/>
      <c r="S101" s="23"/>
      <c r="T101" s="25"/>
      <c r="U101" s="25"/>
      <c r="V101" s="25"/>
      <c r="W101" s="25"/>
      <c r="X101" s="25"/>
    </row>
    <row r="102" spans="1:24" ht="12.75" customHeight="1" x14ac:dyDescent="0.25">
      <c r="A102" s="176" t="s">
        <v>149</v>
      </c>
      <c r="B102" s="177"/>
      <c r="C102" s="178"/>
      <c r="D102" s="45" t="s">
        <v>63</v>
      </c>
      <c r="E102" s="107">
        <v>190</v>
      </c>
      <c r="F102" s="45">
        <v>196</v>
      </c>
      <c r="G102" s="108">
        <v>190</v>
      </c>
      <c r="H102" s="46">
        <v>5.52</v>
      </c>
      <c r="I102" s="46">
        <v>4.76</v>
      </c>
      <c r="J102" s="46">
        <v>8</v>
      </c>
      <c r="K102" s="79">
        <v>97.14</v>
      </c>
      <c r="L102" s="46">
        <v>3.7999999999999999E-2</v>
      </c>
      <c r="M102" s="46">
        <v>0.56999999999999995</v>
      </c>
      <c r="N102" s="46">
        <v>38.090000000000003</v>
      </c>
      <c r="O102" s="46">
        <v>0.27</v>
      </c>
      <c r="P102" s="23">
        <v>0.95</v>
      </c>
      <c r="Q102" s="23">
        <v>0</v>
      </c>
      <c r="R102" s="23">
        <v>0</v>
      </c>
      <c r="S102" s="23">
        <v>0</v>
      </c>
      <c r="T102" s="46">
        <v>236.19</v>
      </c>
      <c r="U102" s="46">
        <v>278.08999999999997</v>
      </c>
      <c r="V102" s="46">
        <v>175.24</v>
      </c>
      <c r="W102" s="46">
        <v>26.67</v>
      </c>
      <c r="X102" s="46">
        <v>0.19</v>
      </c>
    </row>
    <row r="103" spans="1:24" ht="14.25" customHeight="1" x14ac:dyDescent="0.25">
      <c r="A103" s="234" t="s">
        <v>306</v>
      </c>
      <c r="B103" s="235"/>
      <c r="C103" s="236"/>
      <c r="D103" s="46"/>
      <c r="E103" s="46">
        <v>10</v>
      </c>
      <c r="F103" s="46">
        <v>10</v>
      </c>
      <c r="G103" s="109"/>
      <c r="H103" s="110">
        <v>0.1</v>
      </c>
      <c r="I103" s="110">
        <v>0.75</v>
      </c>
      <c r="J103" s="110">
        <v>7.7</v>
      </c>
      <c r="K103" s="111">
        <v>42</v>
      </c>
      <c r="L103" s="46">
        <v>1.4999999999999999E-2</v>
      </c>
      <c r="M103" s="46">
        <v>0</v>
      </c>
      <c r="N103" s="46">
        <v>0</v>
      </c>
      <c r="O103" s="46">
        <v>4.0000000000000001E-3</v>
      </c>
      <c r="P103" s="44">
        <v>0</v>
      </c>
      <c r="Q103" s="25">
        <v>0</v>
      </c>
      <c r="R103" s="25">
        <v>0</v>
      </c>
      <c r="S103" s="25">
        <v>0</v>
      </c>
      <c r="T103" s="46">
        <v>2.4</v>
      </c>
      <c r="U103" s="46">
        <v>13</v>
      </c>
      <c r="V103" s="46">
        <v>9.1</v>
      </c>
      <c r="W103" s="46">
        <v>1.8</v>
      </c>
      <c r="X103" s="46">
        <v>0.16</v>
      </c>
    </row>
    <row r="104" spans="1:24" ht="13.5" customHeight="1" x14ac:dyDescent="0.25">
      <c r="A104" s="176" t="s">
        <v>271</v>
      </c>
      <c r="B104" s="177"/>
      <c r="C104" s="178"/>
      <c r="D104" s="46"/>
      <c r="E104" s="46">
        <f>SUM(E102:E103)</f>
        <v>200</v>
      </c>
      <c r="F104" s="46"/>
      <c r="G104" s="46"/>
      <c r="H104" s="46">
        <f>SUM(H102:H103)</f>
        <v>5.6199999999999992</v>
      </c>
      <c r="I104" s="46">
        <f t="shared" ref="I104:X104" si="20">SUM(I102:I103)</f>
        <v>5.51</v>
      </c>
      <c r="J104" s="46">
        <f t="shared" si="20"/>
        <v>15.7</v>
      </c>
      <c r="K104" s="46">
        <f t="shared" si="20"/>
        <v>139.13999999999999</v>
      </c>
      <c r="L104" s="46">
        <f t="shared" si="20"/>
        <v>5.2999999999999999E-2</v>
      </c>
      <c r="M104" s="46">
        <f t="shared" si="20"/>
        <v>0.56999999999999995</v>
      </c>
      <c r="N104" s="46">
        <f t="shared" si="20"/>
        <v>38.090000000000003</v>
      </c>
      <c r="O104" s="46">
        <f>SUM(O102:O103)</f>
        <v>0.27400000000000002</v>
      </c>
      <c r="P104" s="46">
        <f t="shared" ref="P104:S104" si="21">SUM(P102:P103)</f>
        <v>0.95</v>
      </c>
      <c r="Q104" s="46">
        <f t="shared" si="21"/>
        <v>0</v>
      </c>
      <c r="R104" s="46">
        <f t="shared" si="21"/>
        <v>0</v>
      </c>
      <c r="S104" s="46">
        <f t="shared" si="21"/>
        <v>0</v>
      </c>
      <c r="T104" s="46">
        <f t="shared" si="20"/>
        <v>238.59</v>
      </c>
      <c r="U104" s="46">
        <f t="shared" si="20"/>
        <v>291.08999999999997</v>
      </c>
      <c r="V104" s="46">
        <f t="shared" si="20"/>
        <v>184.34</v>
      </c>
      <c r="W104" s="46">
        <f t="shared" si="20"/>
        <v>28.470000000000002</v>
      </c>
      <c r="X104" s="46">
        <f t="shared" si="20"/>
        <v>0.35</v>
      </c>
    </row>
    <row r="105" spans="1:24" x14ac:dyDescent="0.25">
      <c r="A105" s="176" t="s">
        <v>132</v>
      </c>
      <c r="B105" s="177"/>
      <c r="C105" s="178"/>
      <c r="D105" s="25"/>
      <c r="E105" s="23">
        <f>(E104+E100+E74+E60+E27+E24)</f>
        <v>2718</v>
      </c>
      <c r="F105" s="23"/>
      <c r="G105" s="23"/>
      <c r="H105" s="23">
        <f t="shared" ref="H105:O105" si="22">(H104+H100+H74+H60+H27+H24)</f>
        <v>88.039999999999992</v>
      </c>
      <c r="I105" s="23">
        <f t="shared" si="22"/>
        <v>117.71000000000001</v>
      </c>
      <c r="J105" s="23">
        <f t="shared" si="22"/>
        <v>381.54500000000002</v>
      </c>
      <c r="K105" s="23">
        <f t="shared" si="22"/>
        <v>3031.14</v>
      </c>
      <c r="L105" s="23">
        <f t="shared" si="22"/>
        <v>6.7269999999999994</v>
      </c>
      <c r="M105" s="23">
        <f t="shared" si="22"/>
        <v>87.350000000000009</v>
      </c>
      <c r="N105" s="23">
        <f t="shared" si="22"/>
        <v>5490.58</v>
      </c>
      <c r="O105" s="23">
        <f t="shared" si="22"/>
        <v>2.827</v>
      </c>
      <c r="P105" s="23">
        <f t="shared" ref="P105:S105" si="23">(P104+P100+P74+P60+P27+P24)</f>
        <v>9.6772999999999989</v>
      </c>
      <c r="Q105" s="23">
        <f t="shared" si="23"/>
        <v>0.12248000000000001</v>
      </c>
      <c r="R105" s="23">
        <f t="shared" si="23"/>
        <v>1.02399</v>
      </c>
      <c r="S105" s="23">
        <f t="shared" si="23"/>
        <v>0.63368000000000002</v>
      </c>
      <c r="T105" s="23">
        <f>(T104+T100+T74+T60+T27+T24)</f>
        <v>1049.83</v>
      </c>
      <c r="U105" s="23">
        <f>(U104+U100+U74+U60+U27+U24)</f>
        <v>4204.38</v>
      </c>
      <c r="V105" s="23">
        <f>(V104+V100+V74+V60+V27+V24)</f>
        <v>1493.8400000000001</v>
      </c>
      <c r="W105" s="23">
        <f>(W104+W100+W74+W60+W27+W24)</f>
        <v>352.4</v>
      </c>
      <c r="X105" s="23">
        <f>(X104+X100+X74+X60+X27+X24)</f>
        <v>29.289999999999996</v>
      </c>
    </row>
    <row r="106" spans="1:24" x14ac:dyDescent="0.25">
      <c r="O106" s="2"/>
      <c r="P106" s="105"/>
      <c r="Q106" s="105"/>
      <c r="R106" s="105"/>
      <c r="S106" s="105"/>
      <c r="T106" s="2"/>
    </row>
    <row r="107" spans="1:24" x14ac:dyDescent="0.25">
      <c r="O107" s="2"/>
      <c r="P107" s="104"/>
      <c r="Q107" s="104"/>
      <c r="R107" s="104"/>
      <c r="S107" s="104"/>
      <c r="T107" s="2"/>
    </row>
    <row r="108" spans="1:24" x14ac:dyDescent="0.25">
      <c r="O108" s="2"/>
      <c r="P108" s="104"/>
      <c r="Q108" s="104"/>
      <c r="R108" s="104"/>
      <c r="S108" s="104"/>
      <c r="T108" s="2"/>
    </row>
    <row r="109" spans="1:24" x14ac:dyDescent="0.25">
      <c r="O109" s="2"/>
      <c r="P109" s="78"/>
      <c r="Q109" s="78"/>
      <c r="R109" s="78"/>
      <c r="S109" s="78"/>
      <c r="T109" s="2"/>
    </row>
    <row r="110" spans="1:24" x14ac:dyDescent="0.25">
      <c r="O110" s="2"/>
      <c r="P110" s="78"/>
      <c r="Q110" s="78"/>
      <c r="R110" s="78"/>
      <c r="S110" s="78"/>
      <c r="T110" s="2"/>
    </row>
    <row r="111" spans="1:24" x14ac:dyDescent="0.25">
      <c r="O111" s="2"/>
      <c r="P111" s="78"/>
      <c r="Q111" s="78"/>
      <c r="R111" s="78"/>
      <c r="S111" s="78"/>
      <c r="T111" s="2"/>
    </row>
    <row r="112" spans="1:24" x14ac:dyDescent="0.25">
      <c r="O112" s="2"/>
      <c r="P112" s="105"/>
      <c r="Q112" s="105"/>
      <c r="R112" s="105"/>
      <c r="S112" s="105"/>
      <c r="T112" s="2"/>
    </row>
    <row r="113" spans="15:20" x14ac:dyDescent="0.25">
      <c r="O113" s="2"/>
      <c r="P113" s="78"/>
      <c r="Q113" s="78"/>
      <c r="R113" s="78"/>
      <c r="S113" s="78"/>
      <c r="T113" s="2"/>
    </row>
    <row r="114" spans="15:20" x14ac:dyDescent="0.25">
      <c r="O114" s="2"/>
      <c r="P114" s="78"/>
      <c r="Q114" s="78"/>
      <c r="R114" s="78"/>
      <c r="S114" s="78"/>
      <c r="T114" s="2"/>
    </row>
    <row r="115" spans="15:20" x14ac:dyDescent="0.25">
      <c r="O115" s="2"/>
      <c r="P115" s="78"/>
      <c r="Q115" s="78"/>
      <c r="R115" s="78"/>
      <c r="S115" s="78"/>
      <c r="T115" s="2"/>
    </row>
    <row r="116" spans="15:20" x14ac:dyDescent="0.25">
      <c r="O116" s="2"/>
      <c r="P116" s="78"/>
      <c r="Q116" s="78"/>
      <c r="R116" s="78"/>
      <c r="S116" s="78"/>
      <c r="T116" s="2"/>
    </row>
    <row r="117" spans="15:20" x14ac:dyDescent="0.25">
      <c r="O117" s="2"/>
      <c r="P117" s="2"/>
      <c r="Q117" s="2"/>
      <c r="R117" s="2"/>
      <c r="S117" s="2"/>
      <c r="T117" s="2"/>
    </row>
  </sheetData>
  <mergeCells count="136">
    <mergeCell ref="D101:G101"/>
    <mergeCell ref="A67:C67"/>
    <mergeCell ref="A70:C70"/>
    <mergeCell ref="A71:C71"/>
    <mergeCell ref="A72:C72"/>
    <mergeCell ref="A93:C93"/>
    <mergeCell ref="A94:C94"/>
    <mergeCell ref="A95:C95"/>
    <mergeCell ref="A96:C96"/>
    <mergeCell ref="A97:C97"/>
    <mergeCell ref="A73:C73"/>
    <mergeCell ref="Q3:X3"/>
    <mergeCell ref="L3:P3"/>
    <mergeCell ref="V4:V5"/>
    <mergeCell ref="W4:W5"/>
    <mergeCell ref="X4:X5"/>
    <mergeCell ref="A3:C3"/>
    <mergeCell ref="H3:K3"/>
    <mergeCell ref="A4:C4"/>
    <mergeCell ref="H4:H5"/>
    <mergeCell ref="I4:I5"/>
    <mergeCell ref="J4:J5"/>
    <mergeCell ref="L4:L5"/>
    <mergeCell ref="M4:M5"/>
    <mergeCell ref="A5:C5"/>
    <mergeCell ref="N4:N5"/>
    <mergeCell ref="O4:O5"/>
    <mergeCell ref="T4:T5"/>
    <mergeCell ref="K4:K5"/>
    <mergeCell ref="P4:P5"/>
    <mergeCell ref="Q4:Q5"/>
    <mergeCell ref="R4:R5"/>
    <mergeCell ref="S4:S5"/>
    <mergeCell ref="E3:E5"/>
    <mergeCell ref="F3:F5"/>
    <mergeCell ref="I1:K1"/>
    <mergeCell ref="A2:B2"/>
    <mergeCell ref="C2:G2"/>
    <mergeCell ref="C1:G1"/>
    <mergeCell ref="A14:C14"/>
    <mergeCell ref="D25:G25"/>
    <mergeCell ref="A22:C22"/>
    <mergeCell ref="A23:C23"/>
    <mergeCell ref="A15:C15"/>
    <mergeCell ref="A20:C20"/>
    <mergeCell ref="A21:C21"/>
    <mergeCell ref="A16:C16"/>
    <mergeCell ref="A24:C24"/>
    <mergeCell ref="A25:C25"/>
    <mergeCell ref="A1:B1"/>
    <mergeCell ref="D6:G6"/>
    <mergeCell ref="A7:C7"/>
    <mergeCell ref="A8:C8"/>
    <mergeCell ref="A9:C9"/>
    <mergeCell ref="A10:C10"/>
    <mergeCell ref="A11:C11"/>
    <mergeCell ref="A12:C12"/>
    <mergeCell ref="A13:C13"/>
    <mergeCell ref="A17:C17"/>
    <mergeCell ref="D28:G28"/>
    <mergeCell ref="A58:C58"/>
    <mergeCell ref="A59:C59"/>
    <mergeCell ref="A60:C60"/>
    <mergeCell ref="A35:C35"/>
    <mergeCell ref="A36:C36"/>
    <mergeCell ref="A37:C37"/>
    <mergeCell ref="A38:C38"/>
    <mergeCell ref="A39:C39"/>
    <mergeCell ref="A40:C40"/>
    <mergeCell ref="A41:C41"/>
    <mergeCell ref="G3:G5"/>
    <mergeCell ref="A18:C18"/>
    <mergeCell ref="A19:C19"/>
    <mergeCell ref="A52:C52"/>
    <mergeCell ref="A53:C53"/>
    <mergeCell ref="A54:C54"/>
    <mergeCell ref="A42:C42"/>
    <mergeCell ref="A43:C43"/>
    <mergeCell ref="A28:C28"/>
    <mergeCell ref="A29:C29"/>
    <mergeCell ref="A30:C30"/>
    <mergeCell ref="A31:C31"/>
    <mergeCell ref="A32:C32"/>
    <mergeCell ref="A33:C33"/>
    <mergeCell ref="A34:C34"/>
    <mergeCell ref="A51:C51"/>
    <mergeCell ref="A26:C26"/>
    <mergeCell ref="A44:C44"/>
    <mergeCell ref="A45:C45"/>
    <mergeCell ref="A46:C46"/>
    <mergeCell ref="A47:C47"/>
    <mergeCell ref="A48:C48"/>
    <mergeCell ref="A49:C49"/>
    <mergeCell ref="A50:C50"/>
    <mergeCell ref="A105:C105"/>
    <mergeCell ref="A98:C98"/>
    <mergeCell ref="A99:C99"/>
    <mergeCell ref="A61:C61"/>
    <mergeCell ref="A92:C92"/>
    <mergeCell ref="A89:C89"/>
    <mergeCell ref="A90:C90"/>
    <mergeCell ref="A91:C91"/>
    <mergeCell ref="A68:C68"/>
    <mergeCell ref="A69:C69"/>
    <mergeCell ref="A87:C87"/>
    <mergeCell ref="A88:C88"/>
    <mergeCell ref="A64:C64"/>
    <mergeCell ref="A102:C102"/>
    <mergeCell ref="A65:C65"/>
    <mergeCell ref="A66:C66"/>
    <mergeCell ref="A62:C62"/>
    <mergeCell ref="A63:C63"/>
    <mergeCell ref="U4:U5"/>
    <mergeCell ref="A56:C56"/>
    <mergeCell ref="A55:C55"/>
    <mergeCell ref="A27:C27"/>
    <mergeCell ref="A103:C103"/>
    <mergeCell ref="A104:C104"/>
    <mergeCell ref="A101:C101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D61:G61"/>
    <mergeCell ref="A57:C57"/>
    <mergeCell ref="D75:G75"/>
    <mergeCell ref="A74:C74"/>
    <mergeCell ref="A75:C75"/>
    <mergeCell ref="A100:C100"/>
  </mergeCells>
  <pageMargins left="0" right="0" top="0" bottom="0" header="0" footer="0"/>
  <pageSetup paperSize="9" scale="86" fitToHeight="0" orientation="landscape" r:id="rId1"/>
  <ignoredErrors>
    <ignoredError sqref="P24 P100" formula="1"/>
    <ignoredError sqref="P7:S7 P45:S45 P93:S93 P87:S87 P52:S52 P15:S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7"/>
  <sheetViews>
    <sheetView topLeftCell="A43" workbookViewId="0">
      <selection activeCell="F80" sqref="F80"/>
    </sheetView>
  </sheetViews>
  <sheetFormatPr defaultRowHeight="15" x14ac:dyDescent="0.25"/>
  <cols>
    <col min="3" max="3" width="6.5703125" customWidth="1"/>
    <col min="4" max="4" width="6.7109375" customWidth="1"/>
    <col min="5" max="5" width="7.5703125" customWidth="1"/>
    <col min="6" max="6" width="7.140625" customWidth="1"/>
    <col min="7" max="7" width="6.28515625" customWidth="1"/>
    <col min="8" max="8" width="5.85546875" customWidth="1"/>
    <col min="9" max="9" width="5.140625" customWidth="1"/>
    <col min="10" max="10" width="6" customWidth="1"/>
    <col min="11" max="11" width="8.7109375" customWidth="1"/>
    <col min="12" max="12" width="6.85546875" customWidth="1"/>
    <col min="13" max="13" width="5.85546875" customWidth="1"/>
    <col min="14" max="14" width="6" customWidth="1"/>
    <col min="15" max="15" width="6.42578125" customWidth="1"/>
    <col min="16" max="16" width="6.28515625" customWidth="1"/>
    <col min="17" max="17" width="6.7109375" customWidth="1"/>
    <col min="18" max="18" width="6.85546875" customWidth="1"/>
    <col min="19" max="19" width="6" customWidth="1"/>
    <col min="20" max="20" width="6.140625" customWidth="1"/>
    <col min="21" max="21" width="7" customWidth="1"/>
    <col min="22" max="22" width="6.140625" customWidth="1"/>
    <col min="23" max="23" width="6.28515625" customWidth="1"/>
    <col min="24" max="24" width="5.85546875" customWidth="1"/>
  </cols>
  <sheetData>
    <row r="1" spans="1:24" x14ac:dyDescent="0.25">
      <c r="A1" s="294" t="s">
        <v>0</v>
      </c>
      <c r="B1" s="295"/>
      <c r="C1" s="292" t="s">
        <v>314</v>
      </c>
      <c r="D1" s="292"/>
      <c r="E1" s="292"/>
      <c r="F1" s="292"/>
      <c r="G1" s="292"/>
      <c r="H1" s="248" t="s">
        <v>198</v>
      </c>
      <c r="I1" s="296"/>
      <c r="J1" s="99"/>
      <c r="K1" s="99"/>
      <c r="L1" s="99"/>
      <c r="M1" s="99"/>
      <c r="N1" s="99"/>
      <c r="O1" s="99"/>
      <c r="P1" s="67"/>
      <c r="Q1" s="67"/>
      <c r="R1" s="67"/>
      <c r="S1" s="67"/>
      <c r="T1" s="99"/>
      <c r="U1" s="99"/>
      <c r="V1" s="99"/>
      <c r="W1" s="99"/>
      <c r="X1" s="99"/>
    </row>
    <row r="2" spans="1:24" x14ac:dyDescent="0.25">
      <c r="A2" s="295" t="s">
        <v>291</v>
      </c>
      <c r="B2" s="295"/>
      <c r="C2" s="297" t="s">
        <v>3</v>
      </c>
      <c r="D2" s="297"/>
      <c r="E2" s="297"/>
      <c r="F2" s="297"/>
      <c r="G2" s="297"/>
      <c r="H2" s="126"/>
      <c r="I2" s="115"/>
      <c r="J2" s="115"/>
      <c r="K2" s="115"/>
      <c r="L2" s="127"/>
      <c r="M2" s="128"/>
      <c r="N2" s="129"/>
      <c r="O2" s="129"/>
      <c r="P2" s="95"/>
      <c r="Q2" s="95"/>
      <c r="R2" s="95"/>
      <c r="S2" s="95"/>
      <c r="T2" s="99"/>
      <c r="U2" s="99"/>
      <c r="V2" s="99"/>
      <c r="W2" s="99"/>
      <c r="X2" s="99"/>
    </row>
    <row r="3" spans="1:24" x14ac:dyDescent="0.25">
      <c r="A3" s="251" t="s">
        <v>4</v>
      </c>
      <c r="B3" s="252"/>
      <c r="C3" s="253"/>
      <c r="D3" s="49" t="s">
        <v>5</v>
      </c>
      <c r="E3" s="273" t="s">
        <v>288</v>
      </c>
      <c r="F3" s="272" t="s">
        <v>289</v>
      </c>
      <c r="G3" s="273" t="s">
        <v>290</v>
      </c>
      <c r="H3" s="244" t="s">
        <v>318</v>
      </c>
      <c r="I3" s="244"/>
      <c r="J3" s="244"/>
      <c r="K3" s="244"/>
      <c r="L3" s="185" t="s">
        <v>315</v>
      </c>
      <c r="M3" s="186"/>
      <c r="N3" s="186"/>
      <c r="O3" s="186"/>
      <c r="P3" s="187"/>
      <c r="Q3" s="202" t="s">
        <v>317</v>
      </c>
      <c r="R3" s="203"/>
      <c r="S3" s="203"/>
      <c r="T3" s="203"/>
      <c r="U3" s="203"/>
      <c r="V3" s="203"/>
      <c r="W3" s="203"/>
      <c r="X3" s="204"/>
    </row>
    <row r="4" spans="1:24" ht="15" customHeight="1" x14ac:dyDescent="0.25">
      <c r="A4" s="259" t="s">
        <v>6</v>
      </c>
      <c r="B4" s="260"/>
      <c r="C4" s="261"/>
      <c r="D4" s="51" t="s">
        <v>7</v>
      </c>
      <c r="E4" s="273"/>
      <c r="F4" s="272"/>
      <c r="G4" s="274"/>
      <c r="H4" s="244" t="s">
        <v>8</v>
      </c>
      <c r="I4" s="244" t="s">
        <v>9</v>
      </c>
      <c r="J4" s="244" t="s">
        <v>10</v>
      </c>
      <c r="K4" s="264" t="s">
        <v>11</v>
      </c>
      <c r="L4" s="264" t="s">
        <v>12</v>
      </c>
      <c r="M4" s="244" t="s">
        <v>13</v>
      </c>
      <c r="N4" s="208" t="s">
        <v>324</v>
      </c>
      <c r="O4" s="244" t="s">
        <v>14</v>
      </c>
      <c r="P4" s="200" t="s">
        <v>320</v>
      </c>
      <c r="Q4" s="202" t="s">
        <v>303</v>
      </c>
      <c r="R4" s="202" t="s">
        <v>304</v>
      </c>
      <c r="S4" s="202" t="s">
        <v>305</v>
      </c>
      <c r="T4" s="185" t="s">
        <v>15</v>
      </c>
      <c r="U4" s="185" t="s">
        <v>258</v>
      </c>
      <c r="V4" s="187" t="s">
        <v>16</v>
      </c>
      <c r="W4" s="244" t="s">
        <v>17</v>
      </c>
      <c r="X4" s="244" t="s">
        <v>18</v>
      </c>
    </row>
    <row r="5" spans="1:24" x14ac:dyDescent="0.25">
      <c r="A5" s="245" t="s">
        <v>19</v>
      </c>
      <c r="B5" s="246"/>
      <c r="C5" s="247"/>
      <c r="D5" s="52" t="s">
        <v>287</v>
      </c>
      <c r="E5" s="273"/>
      <c r="F5" s="272"/>
      <c r="G5" s="274"/>
      <c r="H5" s="244"/>
      <c r="I5" s="244"/>
      <c r="J5" s="244"/>
      <c r="K5" s="264"/>
      <c r="L5" s="264"/>
      <c r="M5" s="244"/>
      <c r="N5" s="209"/>
      <c r="O5" s="244"/>
      <c r="P5" s="200"/>
      <c r="Q5" s="202"/>
      <c r="R5" s="202"/>
      <c r="S5" s="202"/>
      <c r="T5" s="185"/>
      <c r="U5" s="185"/>
      <c r="V5" s="187"/>
      <c r="W5" s="244"/>
      <c r="X5" s="244"/>
    </row>
    <row r="6" spans="1:24" x14ac:dyDescent="0.25">
      <c r="A6" s="230"/>
      <c r="B6" s="231"/>
      <c r="C6" s="232"/>
      <c r="D6" s="233" t="s">
        <v>20</v>
      </c>
      <c r="E6" s="233"/>
      <c r="F6" s="233"/>
      <c r="G6" s="233"/>
      <c r="H6" s="19"/>
      <c r="I6" s="20"/>
      <c r="J6" s="20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3.5" customHeight="1" x14ac:dyDescent="0.25">
      <c r="A7" s="234" t="s">
        <v>21</v>
      </c>
      <c r="B7" s="235"/>
      <c r="C7" s="236"/>
      <c r="D7" s="23" t="s">
        <v>22</v>
      </c>
      <c r="E7" s="23">
        <v>200</v>
      </c>
      <c r="F7" s="23"/>
      <c r="G7" s="39"/>
      <c r="H7" s="23">
        <v>4.38</v>
      </c>
      <c r="I7" s="23">
        <v>3.8</v>
      </c>
      <c r="J7" s="23">
        <v>14.36</v>
      </c>
      <c r="K7" s="39">
        <v>120</v>
      </c>
      <c r="L7" s="23">
        <v>7.0000000000000007E-2</v>
      </c>
      <c r="M7" s="23">
        <v>0.66</v>
      </c>
      <c r="N7" s="23">
        <v>26.4</v>
      </c>
      <c r="O7" s="23">
        <v>0.15</v>
      </c>
      <c r="P7" s="23">
        <f>SUM(P8:P13)</f>
        <v>0.32400000000000001</v>
      </c>
      <c r="Q7" s="23">
        <f t="shared" ref="Q7:S7" si="0">SUM(Q8:Q13)</f>
        <v>1.6480000000000002E-2</v>
      </c>
      <c r="R7" s="23">
        <f t="shared" si="0"/>
        <v>4.3E-3</v>
      </c>
      <c r="S7" s="23">
        <f t="shared" si="0"/>
        <v>5.3700000000000005E-2</v>
      </c>
      <c r="T7" s="23">
        <v>130.4</v>
      </c>
      <c r="U7" s="23">
        <v>105.62</v>
      </c>
      <c r="V7" s="23">
        <v>109.5</v>
      </c>
      <c r="W7" s="23">
        <v>21.31</v>
      </c>
      <c r="X7" s="23">
        <v>0.52</v>
      </c>
    </row>
    <row r="8" spans="1:24" ht="11.25" customHeight="1" x14ac:dyDescent="0.25">
      <c r="A8" s="176" t="s">
        <v>23</v>
      </c>
      <c r="B8" s="177"/>
      <c r="C8" s="178"/>
      <c r="D8" s="24"/>
      <c r="E8" s="24"/>
      <c r="F8" s="24"/>
      <c r="G8" s="24"/>
      <c r="H8" s="23"/>
      <c r="I8" s="24"/>
      <c r="J8" s="24"/>
      <c r="K8" s="36"/>
      <c r="L8" s="23"/>
      <c r="M8" s="23"/>
      <c r="N8" s="23"/>
      <c r="O8" s="23"/>
      <c r="P8" s="25"/>
      <c r="Q8" s="25"/>
      <c r="R8" s="25"/>
      <c r="S8" s="25"/>
      <c r="T8" s="23"/>
      <c r="U8" s="23"/>
      <c r="V8" s="23"/>
      <c r="W8" s="23"/>
      <c r="X8" s="23"/>
    </row>
    <row r="9" spans="1:24" ht="12" customHeight="1" x14ac:dyDescent="0.25">
      <c r="A9" s="224" t="s">
        <v>24</v>
      </c>
      <c r="B9" s="225"/>
      <c r="C9" s="226"/>
      <c r="D9" s="26"/>
      <c r="E9" s="26"/>
      <c r="F9" s="26">
        <v>100</v>
      </c>
      <c r="G9" s="26">
        <v>100</v>
      </c>
      <c r="H9" s="25"/>
      <c r="I9" s="26"/>
      <c r="J9" s="26"/>
      <c r="K9" s="41"/>
      <c r="L9" s="28"/>
      <c r="M9" s="28"/>
      <c r="N9" s="28"/>
      <c r="O9" s="28"/>
      <c r="P9" s="25">
        <v>0.3</v>
      </c>
      <c r="Q9" s="25">
        <v>1.6E-2</v>
      </c>
      <c r="R9" s="25">
        <v>1.4E-3</v>
      </c>
      <c r="S9" s="25">
        <v>0.05</v>
      </c>
      <c r="T9" s="28"/>
      <c r="U9" s="28"/>
      <c r="V9" s="28"/>
      <c r="W9" s="28"/>
      <c r="X9" s="28"/>
    </row>
    <row r="10" spans="1:24" ht="13.5" customHeight="1" x14ac:dyDescent="0.25">
      <c r="A10" s="224" t="s">
        <v>25</v>
      </c>
      <c r="B10" s="225"/>
      <c r="C10" s="226"/>
      <c r="D10" s="26"/>
      <c r="E10" s="26"/>
      <c r="F10" s="26">
        <v>1.2</v>
      </c>
      <c r="G10" s="26">
        <v>1.2</v>
      </c>
      <c r="H10" s="26"/>
      <c r="I10" s="26"/>
      <c r="J10" s="26"/>
      <c r="K10" s="41"/>
      <c r="L10" s="28"/>
      <c r="M10" s="28"/>
      <c r="N10" s="28"/>
      <c r="O10" s="28"/>
      <c r="P10" s="25"/>
      <c r="Q10" s="25"/>
      <c r="R10" s="25"/>
      <c r="S10" s="25"/>
      <c r="T10" s="28"/>
      <c r="U10" s="28"/>
      <c r="V10" s="28"/>
      <c r="W10" s="28"/>
      <c r="X10" s="28"/>
    </row>
    <row r="11" spans="1:24" ht="12" customHeight="1" x14ac:dyDescent="0.25">
      <c r="A11" s="224" t="s">
        <v>26</v>
      </c>
      <c r="B11" s="225"/>
      <c r="C11" s="226"/>
      <c r="D11" s="26"/>
      <c r="E11" s="26"/>
      <c r="F11" s="26">
        <v>1.6</v>
      </c>
      <c r="G11" s="26">
        <v>1.6</v>
      </c>
      <c r="H11" s="26"/>
      <c r="I11" s="26"/>
      <c r="J11" s="26"/>
      <c r="K11" s="41"/>
      <c r="L11" s="28"/>
      <c r="M11" s="28"/>
      <c r="N11" s="28"/>
      <c r="O11" s="28"/>
      <c r="P11" s="25">
        <v>2.4E-2</v>
      </c>
      <c r="Q11" s="25">
        <v>1.6000000000000001E-4</v>
      </c>
      <c r="R11" s="25"/>
      <c r="S11" s="25"/>
      <c r="T11" s="28"/>
      <c r="U11" s="28"/>
      <c r="V11" s="28"/>
      <c r="W11" s="28"/>
      <c r="X11" s="28"/>
    </row>
    <row r="12" spans="1:24" ht="15" customHeight="1" x14ac:dyDescent="0.25">
      <c r="A12" s="290" t="s">
        <v>312</v>
      </c>
      <c r="B12" s="290"/>
      <c r="C12" s="290"/>
      <c r="D12" s="26"/>
      <c r="E12" s="26"/>
      <c r="F12" s="26">
        <v>16</v>
      </c>
      <c r="G12" s="26">
        <v>16</v>
      </c>
      <c r="H12" s="26"/>
      <c r="I12" s="26"/>
      <c r="J12" s="26"/>
      <c r="K12" s="41"/>
      <c r="L12" s="28"/>
      <c r="M12" s="28"/>
      <c r="N12" s="28"/>
      <c r="O12" s="28"/>
      <c r="P12" s="25"/>
      <c r="Q12" s="25">
        <v>3.2000000000000003E-4</v>
      </c>
      <c r="R12" s="25">
        <v>2.8999999999999998E-3</v>
      </c>
      <c r="S12" s="25">
        <v>3.7000000000000002E-3</v>
      </c>
      <c r="T12" s="28"/>
      <c r="U12" s="28"/>
      <c r="V12" s="28"/>
      <c r="W12" s="28"/>
      <c r="X12" s="28"/>
    </row>
    <row r="13" spans="1:24" ht="12" customHeight="1" x14ac:dyDescent="0.25">
      <c r="A13" s="290" t="s">
        <v>27</v>
      </c>
      <c r="B13" s="290"/>
      <c r="C13" s="290"/>
      <c r="D13" s="26"/>
      <c r="E13" s="26"/>
      <c r="F13" s="26">
        <v>84</v>
      </c>
      <c r="G13" s="26">
        <v>84</v>
      </c>
      <c r="H13" s="26"/>
      <c r="I13" s="26"/>
      <c r="J13" s="26"/>
      <c r="K13" s="41"/>
      <c r="L13" s="28"/>
      <c r="M13" s="28"/>
      <c r="N13" s="28"/>
      <c r="O13" s="28"/>
      <c r="P13" s="25"/>
      <c r="Q13" s="25"/>
      <c r="R13" s="25"/>
      <c r="S13" s="25"/>
      <c r="T13" s="28"/>
      <c r="U13" s="28"/>
      <c r="V13" s="28"/>
      <c r="W13" s="28"/>
      <c r="X13" s="28"/>
    </row>
    <row r="14" spans="1:24" ht="14.25" customHeight="1" x14ac:dyDescent="0.25">
      <c r="A14" s="176" t="s">
        <v>141</v>
      </c>
      <c r="B14" s="177"/>
      <c r="C14" s="178"/>
      <c r="D14" s="24" t="s">
        <v>142</v>
      </c>
      <c r="E14" s="24">
        <v>200</v>
      </c>
      <c r="F14" s="29"/>
      <c r="G14" s="29"/>
      <c r="H14" s="24">
        <v>3.16</v>
      </c>
      <c r="I14" s="24">
        <v>2.67</v>
      </c>
      <c r="J14" s="24">
        <v>15.95</v>
      </c>
      <c r="K14" s="24">
        <v>100.6</v>
      </c>
      <c r="L14" s="23">
        <v>0.05</v>
      </c>
      <c r="M14" s="23">
        <v>1.3</v>
      </c>
      <c r="N14" s="23">
        <v>20</v>
      </c>
      <c r="O14" s="23">
        <v>0.16</v>
      </c>
      <c r="P14" s="23">
        <f>SUM(P15:P18)</f>
        <v>0.3</v>
      </c>
      <c r="Q14" s="23">
        <f t="shared" ref="Q14:S14" si="1">SUM(Q15:Q18)</f>
        <v>1.6E-2</v>
      </c>
      <c r="R14" s="23">
        <f t="shared" si="1"/>
        <v>1.4E-3</v>
      </c>
      <c r="S14" s="23">
        <f t="shared" si="1"/>
        <v>0.05</v>
      </c>
      <c r="T14" s="23">
        <v>125.8</v>
      </c>
      <c r="U14" s="23">
        <v>146.34</v>
      </c>
      <c r="V14" s="23">
        <v>90</v>
      </c>
      <c r="W14" s="23">
        <v>14</v>
      </c>
      <c r="X14" s="23">
        <v>0.13</v>
      </c>
    </row>
    <row r="15" spans="1:24" ht="12.75" customHeight="1" x14ac:dyDescent="0.25">
      <c r="A15" s="227" t="s">
        <v>24</v>
      </c>
      <c r="B15" s="228"/>
      <c r="C15" s="229"/>
      <c r="D15" s="24"/>
      <c r="E15" s="24"/>
      <c r="F15" s="29">
        <v>100</v>
      </c>
      <c r="G15" s="29">
        <v>100</v>
      </c>
      <c r="H15" s="24"/>
      <c r="I15" s="24"/>
      <c r="J15" s="24"/>
      <c r="K15" s="24"/>
      <c r="L15" s="25"/>
      <c r="M15" s="25"/>
      <c r="N15" s="25"/>
      <c r="O15" s="25"/>
      <c r="P15" s="28">
        <v>0.3</v>
      </c>
      <c r="Q15" s="28">
        <v>1.6E-2</v>
      </c>
      <c r="R15" s="28">
        <v>1.4E-3</v>
      </c>
      <c r="S15" s="28">
        <v>0.05</v>
      </c>
      <c r="T15" s="25"/>
      <c r="U15" s="25"/>
      <c r="V15" s="25"/>
      <c r="W15" s="25"/>
      <c r="X15" s="25"/>
    </row>
    <row r="16" spans="1:24" ht="13.5" customHeight="1" x14ac:dyDescent="0.25">
      <c r="A16" s="224" t="s">
        <v>67</v>
      </c>
      <c r="B16" s="225"/>
      <c r="C16" s="226"/>
      <c r="D16" s="26"/>
      <c r="E16" s="26"/>
      <c r="F16" s="26">
        <v>13</v>
      </c>
      <c r="G16" s="26">
        <v>13</v>
      </c>
      <c r="H16" s="26"/>
      <c r="I16" s="26"/>
      <c r="J16" s="26"/>
      <c r="K16" s="26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4.25" customHeight="1" x14ac:dyDescent="0.25">
      <c r="A17" s="224" t="s">
        <v>143</v>
      </c>
      <c r="B17" s="225"/>
      <c r="C17" s="226"/>
      <c r="D17" s="26"/>
      <c r="E17" s="26"/>
      <c r="F17" s="26">
        <v>5</v>
      </c>
      <c r="G17" s="26">
        <v>5</v>
      </c>
      <c r="H17" s="26"/>
      <c r="I17" s="26"/>
      <c r="J17" s="26"/>
      <c r="K17" s="26"/>
      <c r="L17" s="25"/>
      <c r="M17" s="25"/>
      <c r="N17" s="25"/>
      <c r="O17" s="25"/>
      <c r="P17" s="28"/>
      <c r="Q17" s="28"/>
      <c r="R17" s="28"/>
      <c r="S17" s="28"/>
      <c r="T17" s="25"/>
      <c r="U17" s="25"/>
      <c r="V17" s="25"/>
      <c r="W17" s="25"/>
      <c r="X17" s="25"/>
    </row>
    <row r="18" spans="1:24" ht="13.5" customHeight="1" x14ac:dyDescent="0.25">
      <c r="A18" s="224" t="s">
        <v>27</v>
      </c>
      <c r="B18" s="225"/>
      <c r="C18" s="226"/>
      <c r="D18" s="26"/>
      <c r="E18" s="26"/>
      <c r="F18" s="26">
        <v>108</v>
      </c>
      <c r="G18" s="26">
        <v>108</v>
      </c>
      <c r="H18" s="26"/>
      <c r="I18" s="26"/>
      <c r="J18" s="26"/>
      <c r="K18" s="26"/>
      <c r="L18" s="25"/>
      <c r="M18" s="25"/>
      <c r="N18" s="25"/>
      <c r="O18" s="25"/>
      <c r="P18" s="23"/>
      <c r="Q18" s="23"/>
      <c r="R18" s="23"/>
      <c r="S18" s="23"/>
      <c r="T18" s="25"/>
      <c r="U18" s="25"/>
      <c r="V18" s="25"/>
      <c r="W18" s="25"/>
      <c r="X18" s="25"/>
    </row>
    <row r="19" spans="1:24" ht="14.25" customHeight="1" x14ac:dyDescent="0.25">
      <c r="A19" s="176" t="s">
        <v>177</v>
      </c>
      <c r="B19" s="177"/>
      <c r="C19" s="178"/>
      <c r="D19" s="23" t="s">
        <v>178</v>
      </c>
      <c r="E19" s="121">
        <v>53</v>
      </c>
      <c r="F19" s="125"/>
      <c r="G19" s="125"/>
      <c r="H19" s="121">
        <v>4.93</v>
      </c>
      <c r="I19" s="121">
        <v>8.77</v>
      </c>
      <c r="J19" s="121">
        <v>0.93</v>
      </c>
      <c r="K19" s="121">
        <v>102.33799999999999</v>
      </c>
      <c r="L19" s="37">
        <v>3.5999999999999997E-2</v>
      </c>
      <c r="M19" s="37">
        <v>9.0999999999999998E-2</v>
      </c>
      <c r="N19" s="37">
        <v>114.72</v>
      </c>
      <c r="O19" s="37">
        <v>0.18</v>
      </c>
      <c r="P19" s="32">
        <f>SUM(P20:P22)</f>
        <v>0.95500000000000007</v>
      </c>
      <c r="Q19" s="32">
        <f t="shared" ref="Q19:S19" si="2">SUM(Q20:Q22)</f>
        <v>1.6999999999999998E-2</v>
      </c>
      <c r="R19" s="32">
        <f t="shared" si="2"/>
        <v>4.5999999999999999E-3</v>
      </c>
      <c r="S19" s="32">
        <f t="shared" si="2"/>
        <v>2.9499999999999998E-2</v>
      </c>
      <c r="T19" s="37">
        <v>36.43</v>
      </c>
      <c r="U19" s="37">
        <v>70.3</v>
      </c>
      <c r="V19" s="37">
        <v>79.8</v>
      </c>
      <c r="W19" s="37">
        <v>5.7</v>
      </c>
      <c r="X19" s="37">
        <v>0.93</v>
      </c>
    </row>
    <row r="20" spans="1:24" ht="12.75" customHeight="1" x14ac:dyDescent="0.25">
      <c r="A20" s="170" t="s">
        <v>179</v>
      </c>
      <c r="B20" s="171"/>
      <c r="C20" s="172"/>
      <c r="D20" s="26"/>
      <c r="E20" s="20"/>
      <c r="F20" s="26">
        <v>40</v>
      </c>
      <c r="G20" s="20">
        <v>40</v>
      </c>
      <c r="H20" s="35"/>
      <c r="I20" s="20"/>
      <c r="J20" s="20"/>
      <c r="K20" s="120"/>
      <c r="L20" s="99"/>
      <c r="M20" s="19"/>
      <c r="N20" s="19"/>
      <c r="O20" s="19"/>
      <c r="P20" s="28">
        <v>0.88</v>
      </c>
      <c r="Q20" s="34">
        <v>1.44E-2</v>
      </c>
      <c r="R20" s="34">
        <v>4.4000000000000003E-3</v>
      </c>
      <c r="S20" s="34">
        <v>2.1999999999999999E-2</v>
      </c>
      <c r="T20" s="19"/>
      <c r="U20" s="19"/>
      <c r="V20" s="19"/>
      <c r="W20" s="19"/>
      <c r="X20" s="19"/>
    </row>
    <row r="21" spans="1:24" ht="13.5" customHeight="1" x14ac:dyDescent="0.25">
      <c r="A21" s="182" t="s">
        <v>24</v>
      </c>
      <c r="B21" s="183"/>
      <c r="C21" s="184"/>
      <c r="D21" s="26"/>
      <c r="E21" s="20"/>
      <c r="F21" s="20">
        <v>15</v>
      </c>
      <c r="G21" s="20">
        <v>15</v>
      </c>
      <c r="H21" s="35"/>
      <c r="I21" s="20"/>
      <c r="J21" s="20"/>
      <c r="K21" s="120"/>
      <c r="L21" s="19"/>
      <c r="M21" s="19"/>
      <c r="N21" s="19"/>
      <c r="O21" s="19"/>
      <c r="P21" s="34">
        <v>4.4999999999999998E-2</v>
      </c>
      <c r="Q21" s="34">
        <v>2.3999999999999998E-3</v>
      </c>
      <c r="R21" s="34">
        <v>2.0000000000000001E-4</v>
      </c>
      <c r="S21" s="34">
        <v>7.4999999999999997E-3</v>
      </c>
      <c r="T21" s="19"/>
      <c r="U21" s="19"/>
      <c r="V21" s="19"/>
      <c r="W21" s="19"/>
      <c r="X21" s="19"/>
    </row>
    <row r="22" spans="1:24" ht="14.25" customHeight="1" x14ac:dyDescent="0.25">
      <c r="A22" s="182" t="s">
        <v>26</v>
      </c>
      <c r="B22" s="183"/>
      <c r="C22" s="184"/>
      <c r="D22" s="26"/>
      <c r="E22" s="20"/>
      <c r="F22" s="20">
        <v>2</v>
      </c>
      <c r="G22" s="20">
        <v>2</v>
      </c>
      <c r="H22" s="35"/>
      <c r="I22" s="20"/>
      <c r="J22" s="20"/>
      <c r="K22" s="120"/>
      <c r="L22" s="19"/>
      <c r="M22" s="19"/>
      <c r="N22" s="19"/>
      <c r="O22" s="19"/>
      <c r="P22" s="34">
        <v>0.03</v>
      </c>
      <c r="Q22" s="34">
        <v>2.0000000000000001E-4</v>
      </c>
      <c r="R22" s="34"/>
      <c r="S22" s="34"/>
      <c r="T22" s="19"/>
      <c r="U22" s="19"/>
      <c r="V22" s="19"/>
      <c r="W22" s="19"/>
      <c r="X22" s="19"/>
    </row>
    <row r="23" spans="1:24" ht="13.5" customHeight="1" x14ac:dyDescent="0.25">
      <c r="A23" s="234" t="s">
        <v>93</v>
      </c>
      <c r="B23" s="235"/>
      <c r="C23" s="236"/>
      <c r="D23" s="24" t="s">
        <v>94</v>
      </c>
      <c r="E23" s="24">
        <v>14</v>
      </c>
      <c r="F23" s="24">
        <v>15</v>
      </c>
      <c r="G23" s="24">
        <v>14</v>
      </c>
      <c r="H23" s="24">
        <v>3.25</v>
      </c>
      <c r="I23" s="24">
        <v>4.13</v>
      </c>
      <c r="J23" s="24">
        <v>0</v>
      </c>
      <c r="K23" s="24">
        <v>50.42</v>
      </c>
      <c r="L23" s="24">
        <v>4.0000000000000001E-3</v>
      </c>
      <c r="M23" s="24">
        <v>9.8000000000000004E-2</v>
      </c>
      <c r="N23" s="24">
        <v>36.409999999999997</v>
      </c>
      <c r="O23" s="24">
        <v>4.2000000000000003E-2</v>
      </c>
      <c r="P23" s="24">
        <v>0.13400000000000001</v>
      </c>
      <c r="Q23" s="24">
        <v>1.5E-3</v>
      </c>
      <c r="R23" s="24">
        <v>1.6999999999999999E-3</v>
      </c>
      <c r="S23" s="24">
        <v>0</v>
      </c>
      <c r="T23" s="24">
        <v>123.25</v>
      </c>
      <c r="U23" s="24">
        <v>12.32</v>
      </c>
      <c r="V23" s="24">
        <v>70</v>
      </c>
      <c r="W23" s="24">
        <v>4.9000000000000004</v>
      </c>
      <c r="X23" s="24">
        <v>0.14000000000000001</v>
      </c>
    </row>
    <row r="24" spans="1:24" s="67" customFormat="1" ht="11.25" x14ac:dyDescent="0.2">
      <c r="A24" s="234" t="s">
        <v>213</v>
      </c>
      <c r="B24" s="235"/>
      <c r="C24" s="236"/>
      <c r="D24" s="24" t="s">
        <v>33</v>
      </c>
      <c r="E24" s="24">
        <v>5</v>
      </c>
      <c r="F24" s="35"/>
      <c r="G24" s="35"/>
      <c r="H24" s="24">
        <v>0.04</v>
      </c>
      <c r="I24" s="24">
        <v>3.62</v>
      </c>
      <c r="J24" s="24">
        <v>6.5000000000000002E-2</v>
      </c>
      <c r="K24" s="36">
        <v>33</v>
      </c>
      <c r="L24" s="23">
        <v>0</v>
      </c>
      <c r="M24" s="23">
        <v>0</v>
      </c>
      <c r="N24" s="23">
        <v>20</v>
      </c>
      <c r="O24" s="23">
        <v>5.0000000000000001E-3</v>
      </c>
      <c r="P24" s="24">
        <v>7.4999999999999997E-2</v>
      </c>
      <c r="Q24" s="24">
        <v>5.0000000000000001E-4</v>
      </c>
      <c r="R24" s="24">
        <v>0</v>
      </c>
      <c r="S24" s="24">
        <v>0</v>
      </c>
      <c r="T24" s="23">
        <v>1.2</v>
      </c>
      <c r="U24" s="23">
        <v>1.5</v>
      </c>
      <c r="V24" s="23">
        <v>1.5</v>
      </c>
      <c r="W24" s="23">
        <v>0</v>
      </c>
      <c r="X24" s="23">
        <v>0.01</v>
      </c>
    </row>
    <row r="25" spans="1:24" s="67" customFormat="1" ht="11.25" x14ac:dyDescent="0.2">
      <c r="A25" s="176" t="s">
        <v>32</v>
      </c>
      <c r="B25" s="177"/>
      <c r="C25" s="178"/>
      <c r="D25" s="84"/>
      <c r="E25" s="45">
        <v>35</v>
      </c>
      <c r="F25" s="45">
        <v>35</v>
      </c>
      <c r="G25" s="45"/>
      <c r="H25" s="85">
        <v>2.76</v>
      </c>
      <c r="I25" s="85">
        <v>0.35</v>
      </c>
      <c r="J25" s="85">
        <v>16.899999999999999</v>
      </c>
      <c r="K25" s="86">
        <v>82.25</v>
      </c>
      <c r="L25" s="46">
        <v>5.6000000000000001E-2</v>
      </c>
      <c r="M25" s="46">
        <v>0</v>
      </c>
      <c r="N25" s="46">
        <v>0</v>
      </c>
      <c r="O25" s="46">
        <v>2.1000000000000001E-2</v>
      </c>
      <c r="P25" s="24">
        <v>0</v>
      </c>
      <c r="Q25" s="24">
        <v>3.2000000000000002E-3</v>
      </c>
      <c r="R25" s="24">
        <v>7.7000000000000002E-3</v>
      </c>
      <c r="S25" s="24">
        <v>0.01</v>
      </c>
      <c r="T25" s="46">
        <v>8.0500000000000007</v>
      </c>
      <c r="U25" s="46">
        <v>46.55</v>
      </c>
      <c r="V25" s="46">
        <v>30.45</v>
      </c>
      <c r="W25" s="46">
        <v>11.55</v>
      </c>
      <c r="X25" s="46">
        <v>0.7</v>
      </c>
    </row>
    <row r="26" spans="1:24" s="67" customFormat="1" ht="11.25" x14ac:dyDescent="0.2">
      <c r="A26" s="176" t="s">
        <v>286</v>
      </c>
      <c r="B26" s="177"/>
      <c r="C26" s="178"/>
      <c r="D26" s="84"/>
      <c r="E26" s="45">
        <v>15</v>
      </c>
      <c r="F26" s="45">
        <v>15</v>
      </c>
      <c r="G26" s="45"/>
      <c r="H26" s="45">
        <v>1.1499999999999999</v>
      </c>
      <c r="I26" s="45">
        <v>0.21</v>
      </c>
      <c r="J26" s="45">
        <v>5.65</v>
      </c>
      <c r="K26" s="87">
        <v>30.15</v>
      </c>
      <c r="L26" s="46">
        <v>0.03</v>
      </c>
      <c r="M26" s="46">
        <v>0</v>
      </c>
      <c r="N26" s="46">
        <v>0</v>
      </c>
      <c r="O26" s="46">
        <v>1.2999999999999999E-2</v>
      </c>
      <c r="P26" s="24">
        <v>0</v>
      </c>
      <c r="Q26" s="24">
        <v>8.0000000000000004E-4</v>
      </c>
      <c r="R26" s="24">
        <v>0</v>
      </c>
      <c r="S26" s="24">
        <v>0</v>
      </c>
      <c r="T26" s="46">
        <v>4.95</v>
      </c>
      <c r="U26" s="46">
        <v>36.6</v>
      </c>
      <c r="V26" s="46">
        <v>29.1</v>
      </c>
      <c r="W26" s="46">
        <v>8.5500000000000007</v>
      </c>
      <c r="X26" s="46">
        <v>0.67</v>
      </c>
    </row>
    <row r="27" spans="1:24" s="67" customFormat="1" ht="11.25" x14ac:dyDescent="0.2">
      <c r="A27" s="234" t="s">
        <v>265</v>
      </c>
      <c r="B27" s="235"/>
      <c r="C27" s="236"/>
      <c r="D27" s="26"/>
      <c r="E27" s="24">
        <f>SUM(E7:E26)</f>
        <v>522</v>
      </c>
      <c r="F27" s="24"/>
      <c r="G27" s="24"/>
      <c r="H27" s="24">
        <f t="shared" ref="H27:O27" si="3">SUM(H7:H26)</f>
        <v>19.669999999999995</v>
      </c>
      <c r="I27" s="24">
        <f t="shared" si="3"/>
        <v>23.55</v>
      </c>
      <c r="J27" s="24">
        <f t="shared" si="3"/>
        <v>53.854999999999997</v>
      </c>
      <c r="K27" s="24">
        <f t="shared" si="3"/>
        <v>518.75800000000004</v>
      </c>
      <c r="L27" s="24">
        <f t="shared" si="3"/>
        <v>0.246</v>
      </c>
      <c r="M27" s="24">
        <f t="shared" si="3"/>
        <v>2.149</v>
      </c>
      <c r="N27" s="24">
        <f t="shared" si="3"/>
        <v>217.53</v>
      </c>
      <c r="O27" s="24">
        <f t="shared" si="3"/>
        <v>0.57100000000000006</v>
      </c>
      <c r="P27" s="24">
        <f>SUM(P7+P14+P19+P23+P24+P25+P26)</f>
        <v>1.788</v>
      </c>
      <c r="Q27" s="24">
        <f t="shared" ref="Q27:S27" si="4">SUM(Q7+Q14+Q19+Q23+Q24+Q25+Q26)</f>
        <v>5.5480000000000002E-2</v>
      </c>
      <c r="R27" s="24">
        <f t="shared" si="4"/>
        <v>1.9700000000000002E-2</v>
      </c>
      <c r="S27" s="24">
        <f t="shared" si="4"/>
        <v>0.14320000000000002</v>
      </c>
      <c r="T27" s="24">
        <f>SUM(T7:T26)</f>
        <v>430.08</v>
      </c>
      <c r="U27" s="24">
        <f>SUM(U7:U26)</f>
        <v>419.23</v>
      </c>
      <c r="V27" s="24">
        <f>SUM(V7:V26)</f>
        <v>410.35</v>
      </c>
      <c r="W27" s="24">
        <f>SUM(W7:W26)</f>
        <v>66.010000000000005</v>
      </c>
      <c r="X27" s="24">
        <f>SUM(X7:X26)</f>
        <v>3.1</v>
      </c>
    </row>
    <row r="28" spans="1:24" ht="12.75" customHeight="1" x14ac:dyDescent="0.25">
      <c r="A28" s="227"/>
      <c r="B28" s="228"/>
      <c r="C28" s="229"/>
      <c r="D28" s="185" t="s">
        <v>34</v>
      </c>
      <c r="E28" s="216"/>
      <c r="F28" s="216"/>
      <c r="G28" s="217"/>
      <c r="H28" s="26"/>
      <c r="I28" s="26"/>
      <c r="J28" s="26"/>
      <c r="K28" s="41"/>
      <c r="L28" s="28"/>
      <c r="M28" s="28"/>
      <c r="N28" s="28"/>
      <c r="O28" s="28"/>
      <c r="P28" s="24"/>
      <c r="Q28" s="24"/>
      <c r="R28" s="24"/>
      <c r="S28" s="24"/>
      <c r="T28" s="28"/>
      <c r="U28" s="28"/>
      <c r="V28" s="28"/>
      <c r="W28" s="28"/>
      <c r="X28" s="28"/>
    </row>
    <row r="29" spans="1:24" ht="14.25" customHeight="1" x14ac:dyDescent="0.25">
      <c r="A29" s="176" t="s">
        <v>150</v>
      </c>
      <c r="B29" s="177"/>
      <c r="C29" s="178"/>
      <c r="D29" s="23" t="s">
        <v>60</v>
      </c>
      <c r="E29" s="23">
        <v>200</v>
      </c>
      <c r="F29" s="23">
        <v>198</v>
      </c>
      <c r="G29" s="23">
        <v>200</v>
      </c>
      <c r="H29" s="23">
        <v>0.8</v>
      </c>
      <c r="I29" s="23">
        <v>0.4</v>
      </c>
      <c r="J29" s="23">
        <v>19.600000000000001</v>
      </c>
      <c r="K29" s="39">
        <v>94</v>
      </c>
      <c r="L29" s="23">
        <v>0.06</v>
      </c>
      <c r="M29" s="23">
        <v>20</v>
      </c>
      <c r="N29" s="23">
        <v>0</v>
      </c>
      <c r="O29" s="23">
        <v>0.04</v>
      </c>
      <c r="P29" s="23"/>
      <c r="Q29" s="23"/>
      <c r="R29" s="23"/>
      <c r="S29" s="23"/>
      <c r="T29" s="23">
        <v>32</v>
      </c>
      <c r="U29" s="23">
        <v>556</v>
      </c>
      <c r="V29" s="23">
        <v>22</v>
      </c>
      <c r="W29" s="23">
        <v>18</v>
      </c>
      <c r="X29" s="23">
        <v>4.4000000000000004</v>
      </c>
    </row>
    <row r="30" spans="1:24" ht="13.5" customHeight="1" x14ac:dyDescent="0.25">
      <c r="A30" s="234" t="s">
        <v>266</v>
      </c>
      <c r="B30" s="235"/>
      <c r="C30" s="236"/>
      <c r="D30" s="25"/>
      <c r="E30" s="23">
        <f t="shared" ref="E30" si="5">SUM(E29:E29)</f>
        <v>200</v>
      </c>
      <c r="F30" s="23"/>
      <c r="G30" s="23"/>
      <c r="H30" s="23">
        <f t="shared" ref="H30:X30" si="6">SUM(H29:H29)</f>
        <v>0.8</v>
      </c>
      <c r="I30" s="23">
        <f t="shared" si="6"/>
        <v>0.4</v>
      </c>
      <c r="J30" s="23">
        <f t="shared" si="6"/>
        <v>19.600000000000001</v>
      </c>
      <c r="K30" s="23">
        <f t="shared" si="6"/>
        <v>94</v>
      </c>
      <c r="L30" s="23">
        <f t="shared" si="6"/>
        <v>0.06</v>
      </c>
      <c r="M30" s="23">
        <f t="shared" si="6"/>
        <v>20</v>
      </c>
      <c r="N30" s="23">
        <f t="shared" si="6"/>
        <v>0</v>
      </c>
      <c r="O30" s="23">
        <f t="shared" si="6"/>
        <v>0.04</v>
      </c>
      <c r="P30" s="23">
        <f t="shared" si="6"/>
        <v>0</v>
      </c>
      <c r="Q30" s="23">
        <f t="shared" si="6"/>
        <v>0</v>
      </c>
      <c r="R30" s="23">
        <f t="shared" si="6"/>
        <v>0</v>
      </c>
      <c r="S30" s="23">
        <f t="shared" si="6"/>
        <v>0</v>
      </c>
      <c r="T30" s="23">
        <f t="shared" si="6"/>
        <v>32</v>
      </c>
      <c r="U30" s="23">
        <f t="shared" si="6"/>
        <v>556</v>
      </c>
      <c r="V30" s="23">
        <f t="shared" si="6"/>
        <v>22</v>
      </c>
      <c r="W30" s="23">
        <f t="shared" si="6"/>
        <v>18</v>
      </c>
      <c r="X30" s="23">
        <f t="shared" si="6"/>
        <v>4.4000000000000004</v>
      </c>
    </row>
    <row r="31" spans="1:24" ht="13.5" customHeight="1" x14ac:dyDescent="0.25">
      <c r="A31" s="227"/>
      <c r="B31" s="228"/>
      <c r="C31" s="229"/>
      <c r="D31" s="185" t="s">
        <v>39</v>
      </c>
      <c r="E31" s="216"/>
      <c r="F31" s="216"/>
      <c r="G31" s="217"/>
      <c r="H31" s="25"/>
      <c r="I31" s="25"/>
      <c r="J31" s="25"/>
      <c r="K31" s="42"/>
      <c r="L31" s="25"/>
      <c r="M31" s="23"/>
      <c r="N31" s="25"/>
      <c r="O31" s="25"/>
      <c r="P31" s="23"/>
      <c r="Q31" s="23"/>
      <c r="R31" s="23"/>
      <c r="S31" s="23"/>
      <c r="T31" s="25"/>
      <c r="U31" s="25"/>
      <c r="V31" s="25"/>
      <c r="W31" s="25"/>
      <c r="X31" s="25"/>
    </row>
    <row r="32" spans="1:24" x14ac:dyDescent="0.25">
      <c r="A32" s="234" t="s">
        <v>151</v>
      </c>
      <c r="B32" s="235"/>
      <c r="C32" s="236"/>
      <c r="D32" s="23" t="s">
        <v>152</v>
      </c>
      <c r="E32" s="23">
        <v>250</v>
      </c>
      <c r="F32" s="23"/>
      <c r="G32" s="23"/>
      <c r="H32" s="23">
        <v>3.56</v>
      </c>
      <c r="I32" s="23">
        <v>5.1100000000000003</v>
      </c>
      <c r="J32" s="23">
        <v>14.16</v>
      </c>
      <c r="K32" s="39">
        <v>127.75</v>
      </c>
      <c r="L32" s="23">
        <v>9.5000000000000001E-2</v>
      </c>
      <c r="M32" s="23">
        <v>6.7</v>
      </c>
      <c r="N32" s="25">
        <v>0</v>
      </c>
      <c r="O32" s="23">
        <v>0.06</v>
      </c>
      <c r="P32" s="23">
        <f>SUM(P33:P45)</f>
        <v>3.7000000000000002E-3</v>
      </c>
      <c r="Q32" s="23">
        <f t="shared" ref="Q32:S32" si="7">SUM(Q33:Q45)</f>
        <v>4.7399999999999994E-3</v>
      </c>
      <c r="R32" s="23">
        <f t="shared" si="7"/>
        <v>1.099E-2</v>
      </c>
      <c r="S32" s="23">
        <f t="shared" si="7"/>
        <v>8.5000000000000006E-3</v>
      </c>
      <c r="T32" s="23">
        <v>54.17</v>
      </c>
      <c r="U32" s="23">
        <v>465.57</v>
      </c>
      <c r="V32" s="23">
        <v>99.5</v>
      </c>
      <c r="W32" s="23">
        <v>34.450000000000003</v>
      </c>
      <c r="X32" s="23">
        <v>1.72</v>
      </c>
    </row>
    <row r="33" spans="1:24" x14ac:dyDescent="0.25">
      <c r="A33" s="234" t="s">
        <v>153</v>
      </c>
      <c r="B33" s="235"/>
      <c r="C33" s="236"/>
      <c r="D33" s="23"/>
      <c r="E33" s="23">
        <v>5</v>
      </c>
      <c r="F33" s="23"/>
      <c r="G33" s="23"/>
      <c r="H33" s="23"/>
      <c r="I33" s="23"/>
      <c r="J33" s="23"/>
      <c r="K33" s="39"/>
      <c r="L33" s="25"/>
      <c r="M33" s="23"/>
      <c r="N33" s="25"/>
      <c r="O33" s="25"/>
      <c r="P33" s="24"/>
      <c r="Q33" s="24"/>
      <c r="R33" s="24"/>
      <c r="S33" s="24"/>
      <c r="T33" s="25"/>
      <c r="U33" s="25"/>
      <c r="V33" s="25"/>
      <c r="W33" s="25"/>
      <c r="X33" s="25"/>
    </row>
    <row r="34" spans="1:24" x14ac:dyDescent="0.25">
      <c r="A34" s="182" t="s">
        <v>43</v>
      </c>
      <c r="B34" s="183"/>
      <c r="C34" s="184"/>
      <c r="D34" s="25"/>
      <c r="E34" s="25"/>
      <c r="F34" s="25">
        <v>33.299999999999997</v>
      </c>
      <c r="G34" s="25">
        <v>25</v>
      </c>
      <c r="H34" s="25"/>
      <c r="I34" s="19"/>
      <c r="J34" s="25"/>
      <c r="K34" s="42"/>
      <c r="L34" s="25"/>
      <c r="M34" s="25"/>
      <c r="N34" s="25"/>
      <c r="O34" s="25"/>
      <c r="P34" s="28"/>
      <c r="Q34" s="28"/>
      <c r="R34" s="28">
        <v>9.9900000000000006E-3</v>
      </c>
      <c r="S34" s="28"/>
      <c r="T34" s="25"/>
      <c r="U34" s="25"/>
      <c r="V34" s="25"/>
      <c r="W34" s="25"/>
      <c r="X34" s="25"/>
    </row>
    <row r="35" spans="1:24" x14ac:dyDescent="0.25">
      <c r="A35" s="170" t="s">
        <v>44</v>
      </c>
      <c r="B35" s="171"/>
      <c r="C35" s="172"/>
      <c r="D35" s="25"/>
      <c r="E35" s="25"/>
      <c r="F35" s="25">
        <v>12.5</v>
      </c>
      <c r="G35" s="25">
        <v>10</v>
      </c>
      <c r="H35" s="25"/>
      <c r="I35" s="25"/>
      <c r="J35" s="25"/>
      <c r="K35" s="42"/>
      <c r="L35" s="25"/>
      <c r="M35" s="25"/>
      <c r="N35" s="25"/>
      <c r="O35" s="25"/>
      <c r="P35" s="23"/>
      <c r="Q35" s="28">
        <v>6.4999999999999997E-4</v>
      </c>
      <c r="R35" s="28"/>
      <c r="S35" s="28">
        <v>4.0000000000000002E-4</v>
      </c>
      <c r="T35" s="25"/>
      <c r="U35" s="25"/>
      <c r="V35" s="25"/>
      <c r="W35" s="25"/>
      <c r="X35" s="25"/>
    </row>
    <row r="36" spans="1:24" x14ac:dyDescent="0.25">
      <c r="A36" s="170" t="s">
        <v>45</v>
      </c>
      <c r="B36" s="171"/>
      <c r="C36" s="172"/>
      <c r="D36" s="25"/>
      <c r="E36" s="25"/>
      <c r="F36" s="25">
        <v>12</v>
      </c>
      <c r="G36" s="25">
        <v>10</v>
      </c>
      <c r="H36" s="25"/>
      <c r="I36" s="25"/>
      <c r="J36" s="25"/>
      <c r="K36" s="42"/>
      <c r="L36" s="25"/>
      <c r="M36" s="25"/>
      <c r="N36" s="25"/>
      <c r="O36" s="25"/>
      <c r="P36" s="23"/>
      <c r="Q36" s="28"/>
      <c r="R36" s="28"/>
      <c r="S36" s="28">
        <v>3.7000000000000002E-3</v>
      </c>
      <c r="T36" s="25"/>
      <c r="U36" s="25"/>
      <c r="V36" s="25"/>
      <c r="W36" s="25"/>
      <c r="X36" s="25"/>
    </row>
    <row r="37" spans="1:24" x14ac:dyDescent="0.25">
      <c r="A37" s="170" t="s">
        <v>47</v>
      </c>
      <c r="B37" s="171"/>
      <c r="C37" s="172"/>
      <c r="D37" s="25"/>
      <c r="E37" s="25"/>
      <c r="F37" s="25">
        <v>5</v>
      </c>
      <c r="G37" s="25">
        <v>5</v>
      </c>
      <c r="H37" s="25"/>
      <c r="I37" s="25"/>
      <c r="J37" s="25"/>
      <c r="K37" s="42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x14ac:dyDescent="0.25">
      <c r="A38" s="182" t="s">
        <v>80</v>
      </c>
      <c r="B38" s="183"/>
      <c r="C38" s="184"/>
      <c r="D38" s="25"/>
      <c r="E38" s="25"/>
      <c r="F38" s="25">
        <v>50</v>
      </c>
      <c r="G38" s="25">
        <v>40</v>
      </c>
      <c r="H38" s="25"/>
      <c r="I38" s="25"/>
      <c r="J38" s="25"/>
      <c r="K38" s="42"/>
      <c r="L38" s="25"/>
      <c r="M38" s="25"/>
      <c r="N38" s="25"/>
      <c r="O38" s="25"/>
      <c r="P38" s="23"/>
      <c r="Q38" s="28">
        <v>2.8E-3</v>
      </c>
      <c r="R38" s="28"/>
      <c r="S38" s="28"/>
      <c r="T38" s="25"/>
      <c r="U38" s="25"/>
      <c r="V38" s="25"/>
      <c r="W38" s="25"/>
      <c r="X38" s="25"/>
    </row>
    <row r="39" spans="1:24" x14ac:dyDescent="0.25">
      <c r="A39" s="182" t="s">
        <v>154</v>
      </c>
      <c r="B39" s="183"/>
      <c r="C39" s="184"/>
      <c r="D39" s="25"/>
      <c r="E39" s="25"/>
      <c r="F39" s="25">
        <v>10</v>
      </c>
      <c r="G39" s="25">
        <v>10</v>
      </c>
      <c r="H39" s="25"/>
      <c r="I39" s="25"/>
      <c r="J39" s="77"/>
      <c r="K39" s="42"/>
      <c r="L39" s="25"/>
      <c r="M39" s="25"/>
      <c r="N39" s="25"/>
      <c r="O39" s="25"/>
      <c r="P39" s="25"/>
      <c r="Q39" s="25">
        <v>1.1999999999999999E-3</v>
      </c>
      <c r="R39" s="25">
        <v>1E-3</v>
      </c>
      <c r="S39" s="25">
        <v>4.4000000000000003E-3</v>
      </c>
      <c r="T39" s="25"/>
      <c r="U39" s="25"/>
      <c r="V39" s="25"/>
      <c r="W39" s="25"/>
      <c r="X39" s="25"/>
    </row>
    <row r="40" spans="1:24" x14ac:dyDescent="0.25">
      <c r="A40" s="182" t="s">
        <v>155</v>
      </c>
      <c r="B40" s="183"/>
      <c r="C40" s="184"/>
      <c r="D40" s="25"/>
      <c r="E40" s="25"/>
      <c r="F40" s="25">
        <v>1</v>
      </c>
      <c r="G40" s="25">
        <v>1</v>
      </c>
      <c r="H40" s="25"/>
      <c r="I40" s="25"/>
      <c r="J40" s="77"/>
      <c r="K40" s="42"/>
      <c r="L40" s="25"/>
      <c r="M40" s="25"/>
      <c r="N40" s="25"/>
      <c r="O40" s="25"/>
      <c r="P40" s="25"/>
      <c r="Q40" s="25">
        <v>9.0000000000000006E-5</v>
      </c>
      <c r="R40" s="25"/>
      <c r="S40" s="25"/>
      <c r="T40" s="25"/>
      <c r="U40" s="25"/>
      <c r="V40" s="25"/>
      <c r="W40" s="25"/>
      <c r="X40" s="25"/>
    </row>
    <row r="41" spans="1:24" x14ac:dyDescent="0.25">
      <c r="A41" s="182" t="s">
        <v>50</v>
      </c>
      <c r="B41" s="183"/>
      <c r="C41" s="184"/>
      <c r="D41" s="25"/>
      <c r="E41" s="25"/>
      <c r="F41" s="25">
        <v>0.02</v>
      </c>
      <c r="G41" s="25">
        <v>0.02</v>
      </c>
      <c r="H41" s="25"/>
      <c r="I41" s="25"/>
      <c r="J41" s="77"/>
      <c r="K41" s="42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x14ac:dyDescent="0.25">
      <c r="A42" s="182" t="s">
        <v>46</v>
      </c>
      <c r="B42" s="183"/>
      <c r="C42" s="184"/>
      <c r="D42" s="25"/>
      <c r="E42" s="25"/>
      <c r="F42" s="25">
        <v>3</v>
      </c>
      <c r="G42" s="25">
        <v>3</v>
      </c>
      <c r="H42" s="25"/>
      <c r="I42" s="25"/>
      <c r="J42" s="77"/>
      <c r="K42" s="42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x14ac:dyDescent="0.25">
      <c r="A43" s="170" t="s">
        <v>25</v>
      </c>
      <c r="B43" s="171"/>
      <c r="C43" s="172"/>
      <c r="D43" s="25"/>
      <c r="E43" s="25"/>
      <c r="F43" s="25">
        <v>1</v>
      </c>
      <c r="G43" s="25">
        <v>1</v>
      </c>
      <c r="H43" s="25"/>
      <c r="I43" s="25"/>
      <c r="J43" s="77"/>
      <c r="K43" s="4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x14ac:dyDescent="0.25">
      <c r="A44" s="182" t="s">
        <v>54</v>
      </c>
      <c r="B44" s="183"/>
      <c r="C44" s="184"/>
      <c r="D44" s="25"/>
      <c r="E44" s="25"/>
      <c r="F44" s="25">
        <v>5</v>
      </c>
      <c r="G44" s="25">
        <v>5</v>
      </c>
      <c r="H44" s="25"/>
      <c r="I44" s="25"/>
      <c r="J44" s="77"/>
      <c r="K44" s="42"/>
      <c r="L44" s="25"/>
      <c r="M44" s="25"/>
      <c r="N44" s="25"/>
      <c r="O44" s="25"/>
      <c r="P44" s="25">
        <v>3.7000000000000002E-3</v>
      </c>
      <c r="Q44" s="25"/>
      <c r="R44" s="25"/>
      <c r="S44" s="25"/>
      <c r="T44" s="25"/>
      <c r="U44" s="25"/>
      <c r="V44" s="25"/>
      <c r="W44" s="25"/>
      <c r="X44" s="25"/>
    </row>
    <row r="45" spans="1:24" x14ac:dyDescent="0.25">
      <c r="A45" s="170" t="s">
        <v>27</v>
      </c>
      <c r="B45" s="171"/>
      <c r="C45" s="172"/>
      <c r="D45" s="25"/>
      <c r="E45" s="25"/>
      <c r="F45" s="25">
        <v>200</v>
      </c>
      <c r="G45" s="25">
        <v>200</v>
      </c>
      <c r="H45" s="25"/>
      <c r="I45" s="25"/>
      <c r="J45" s="77"/>
      <c r="K45" s="42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67" customFormat="1" ht="14.25" customHeight="1" x14ac:dyDescent="0.2">
      <c r="A46" s="176" t="s">
        <v>192</v>
      </c>
      <c r="B46" s="177"/>
      <c r="C46" s="178"/>
      <c r="D46" s="23" t="s">
        <v>193</v>
      </c>
      <c r="E46" s="23">
        <v>90</v>
      </c>
      <c r="F46" s="23"/>
      <c r="G46" s="23"/>
      <c r="H46" s="23">
        <v>16.57</v>
      </c>
      <c r="I46" s="23">
        <v>8.41</v>
      </c>
      <c r="J46" s="23">
        <v>6.46</v>
      </c>
      <c r="K46" s="23">
        <v>178.5</v>
      </c>
      <c r="L46" s="23">
        <v>0.08</v>
      </c>
      <c r="M46" s="23">
        <v>6.34</v>
      </c>
      <c r="N46" s="23">
        <v>9.89</v>
      </c>
      <c r="O46" s="23">
        <v>0.08</v>
      </c>
      <c r="P46" s="44">
        <f>SUM(P47:P56)</f>
        <v>1.1519999999999999</v>
      </c>
      <c r="Q46" s="44">
        <f t="shared" ref="Q46:S46" si="8">SUM(Q47:Q56)</f>
        <v>0.17470000000000002</v>
      </c>
      <c r="R46" s="44">
        <f t="shared" si="8"/>
        <v>0</v>
      </c>
      <c r="S46" s="44">
        <f t="shared" si="8"/>
        <v>0.81147000000000002</v>
      </c>
      <c r="T46" s="23">
        <v>66.42</v>
      </c>
      <c r="U46" s="23">
        <v>552.86</v>
      </c>
      <c r="V46" s="23">
        <v>275.72000000000003</v>
      </c>
      <c r="W46" s="23">
        <v>82.5</v>
      </c>
      <c r="X46" s="23">
        <v>1.44</v>
      </c>
    </row>
    <row r="47" spans="1:24" s="67" customFormat="1" ht="11.25" x14ac:dyDescent="0.2">
      <c r="A47" s="176" t="s">
        <v>194</v>
      </c>
      <c r="B47" s="177"/>
      <c r="C47" s="178"/>
      <c r="D47" s="23"/>
      <c r="E47" s="23">
        <v>80</v>
      </c>
      <c r="F47" s="23"/>
      <c r="G47" s="23"/>
      <c r="H47" s="23"/>
      <c r="I47" s="23"/>
      <c r="J47" s="23"/>
      <c r="K47" s="23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s="67" customFormat="1" ht="11.25" x14ac:dyDescent="0.2">
      <c r="A48" s="182" t="s">
        <v>307</v>
      </c>
      <c r="B48" s="183"/>
      <c r="C48" s="184"/>
      <c r="D48" s="25"/>
      <c r="E48" s="25"/>
      <c r="F48" s="25">
        <v>115.2</v>
      </c>
      <c r="G48" s="25">
        <v>109.8</v>
      </c>
      <c r="H48" s="25"/>
      <c r="I48" s="25"/>
      <c r="J48" s="25"/>
      <c r="K48" s="25"/>
      <c r="L48" s="25"/>
      <c r="M48" s="25"/>
      <c r="N48" s="25"/>
      <c r="O48" s="25"/>
      <c r="P48" s="25">
        <v>1.1519999999999999</v>
      </c>
      <c r="Q48" s="25">
        <v>0.17280000000000001</v>
      </c>
      <c r="S48" s="25">
        <v>0.80640000000000001</v>
      </c>
      <c r="T48" s="25"/>
      <c r="U48" s="25"/>
      <c r="V48" s="25"/>
      <c r="W48" s="25"/>
      <c r="X48" s="25"/>
    </row>
    <row r="49" spans="1:24" s="67" customFormat="1" ht="13.5" customHeight="1" x14ac:dyDescent="0.2">
      <c r="A49" s="170" t="s">
        <v>47</v>
      </c>
      <c r="B49" s="171"/>
      <c r="C49" s="172"/>
      <c r="D49" s="25"/>
      <c r="E49" s="25"/>
      <c r="F49" s="25">
        <v>5</v>
      </c>
      <c r="G49" s="25">
        <v>5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s="67" customFormat="1" ht="13.5" customHeight="1" x14ac:dyDescent="0.2">
      <c r="A50" s="182" t="s">
        <v>46</v>
      </c>
      <c r="B50" s="183"/>
      <c r="C50" s="184"/>
      <c r="D50" s="25"/>
      <c r="E50" s="25"/>
      <c r="F50" s="25">
        <v>6.4</v>
      </c>
      <c r="G50" s="25">
        <v>6.4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s="67" customFormat="1" ht="12.75" customHeight="1" x14ac:dyDescent="0.2">
      <c r="A51" s="182" t="s">
        <v>107</v>
      </c>
      <c r="B51" s="183"/>
      <c r="C51" s="184"/>
      <c r="D51" s="25"/>
      <c r="E51" s="25"/>
      <c r="F51" s="25">
        <v>0.2</v>
      </c>
      <c r="G51" s="25">
        <v>0.2</v>
      </c>
      <c r="H51" s="25"/>
      <c r="I51" s="101"/>
      <c r="J51" s="25"/>
      <c r="K51" s="25"/>
      <c r="L51" s="25"/>
      <c r="M51" s="25"/>
      <c r="N51" s="25"/>
      <c r="O51" s="25"/>
      <c r="P51" s="23"/>
      <c r="Q51" s="23"/>
      <c r="R51" s="23"/>
      <c r="S51" s="23"/>
      <c r="T51" s="25"/>
      <c r="U51" s="25"/>
      <c r="V51" s="25"/>
      <c r="W51" s="25"/>
      <c r="X51" s="25"/>
    </row>
    <row r="52" spans="1:24" s="67" customFormat="1" ht="14.25" customHeight="1" x14ac:dyDescent="0.2">
      <c r="A52" s="182" t="s">
        <v>67</v>
      </c>
      <c r="B52" s="183"/>
      <c r="C52" s="184"/>
      <c r="D52" s="25"/>
      <c r="E52" s="25"/>
      <c r="F52" s="25">
        <v>1</v>
      </c>
      <c r="G52" s="25">
        <v>1</v>
      </c>
      <c r="H52" s="25"/>
      <c r="I52" s="101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s="67" customFormat="1" ht="12.75" customHeight="1" x14ac:dyDescent="0.2">
      <c r="A53" s="170" t="s">
        <v>45</v>
      </c>
      <c r="B53" s="171"/>
      <c r="C53" s="172"/>
      <c r="D53" s="25"/>
      <c r="E53" s="25"/>
      <c r="F53" s="25">
        <v>16</v>
      </c>
      <c r="G53" s="25">
        <v>12.8</v>
      </c>
      <c r="H53" s="25"/>
      <c r="I53" s="101"/>
      <c r="J53" s="25"/>
      <c r="K53" s="25"/>
      <c r="L53" s="25"/>
      <c r="M53" s="25"/>
      <c r="N53" s="25"/>
      <c r="O53" s="25"/>
      <c r="P53" s="25"/>
      <c r="Q53" s="25"/>
      <c r="R53" s="25"/>
      <c r="S53" s="25">
        <v>4.96E-3</v>
      </c>
      <c r="T53" s="25"/>
      <c r="U53" s="25"/>
      <c r="V53" s="25"/>
      <c r="W53" s="25"/>
      <c r="X53" s="25"/>
    </row>
    <row r="54" spans="1:24" s="67" customFormat="1" ht="12.75" customHeight="1" x14ac:dyDescent="0.2">
      <c r="A54" s="182" t="s">
        <v>44</v>
      </c>
      <c r="B54" s="183"/>
      <c r="C54" s="184"/>
      <c r="D54" s="23"/>
      <c r="E54" s="23"/>
      <c r="F54" s="25">
        <v>36.799999999999997</v>
      </c>
      <c r="G54" s="25">
        <v>28.8</v>
      </c>
      <c r="H54" s="23"/>
      <c r="I54" s="23"/>
      <c r="J54" s="23"/>
      <c r="K54" s="23"/>
      <c r="L54" s="25"/>
      <c r="M54" s="25"/>
      <c r="N54" s="25"/>
      <c r="O54" s="25"/>
      <c r="P54" s="25"/>
      <c r="Q54" s="25">
        <v>1.9E-3</v>
      </c>
      <c r="R54" s="25"/>
      <c r="S54" s="25">
        <v>1.1E-4</v>
      </c>
      <c r="T54" s="25"/>
      <c r="U54" s="25"/>
      <c r="V54" s="25"/>
      <c r="W54" s="25"/>
      <c r="X54" s="25"/>
    </row>
    <row r="55" spans="1:24" s="67" customFormat="1" ht="13.5" customHeight="1" x14ac:dyDescent="0.2">
      <c r="A55" s="182" t="s">
        <v>50</v>
      </c>
      <c r="B55" s="183"/>
      <c r="C55" s="184"/>
      <c r="D55" s="25"/>
      <c r="E55" s="25"/>
      <c r="F55" s="25">
        <v>0.02</v>
      </c>
      <c r="G55" s="106">
        <v>0.02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s="67" customFormat="1" ht="12.75" customHeight="1" x14ac:dyDescent="0.2">
      <c r="A56" s="182" t="s">
        <v>27</v>
      </c>
      <c r="B56" s="183"/>
      <c r="C56" s="184"/>
      <c r="D56" s="25"/>
      <c r="E56" s="25"/>
      <c r="F56" s="25">
        <v>34.200000000000003</v>
      </c>
      <c r="G56" s="25">
        <v>34.200000000000003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s="67" customFormat="1" ht="11.25" x14ac:dyDescent="0.2">
      <c r="A57" s="234" t="s">
        <v>103</v>
      </c>
      <c r="B57" s="235"/>
      <c r="C57" s="236"/>
      <c r="D57" s="23" t="s">
        <v>242</v>
      </c>
      <c r="E57" s="23">
        <v>150</v>
      </c>
      <c r="F57" s="37"/>
      <c r="G57" s="37"/>
      <c r="H57" s="23">
        <v>2.88</v>
      </c>
      <c r="I57" s="23">
        <v>5.65</v>
      </c>
      <c r="J57" s="23">
        <v>19.98</v>
      </c>
      <c r="K57" s="23">
        <v>149.94</v>
      </c>
      <c r="L57" s="23">
        <v>0.16</v>
      </c>
      <c r="M57" s="23">
        <v>20.59</v>
      </c>
      <c r="N57" s="23">
        <v>28.56</v>
      </c>
      <c r="O57" s="23">
        <v>0.1</v>
      </c>
      <c r="P57" s="44">
        <f>SUM(P58:P60)</f>
        <v>7.4999999999999997E-2</v>
      </c>
      <c r="Q57" s="44">
        <f t="shared" ref="Q57:S57" si="9">SUM(Q58:Q60)</f>
        <v>8.8000000000000005E-3</v>
      </c>
      <c r="R57" s="44">
        <f t="shared" si="9"/>
        <v>0</v>
      </c>
      <c r="S57" s="44">
        <f t="shared" si="9"/>
        <v>6.2100000000000002E-2</v>
      </c>
      <c r="T57" s="23">
        <v>19.510000000000002</v>
      </c>
      <c r="U57" s="23">
        <v>712.06</v>
      </c>
      <c r="V57" s="23">
        <v>79.67</v>
      </c>
      <c r="W57" s="23">
        <v>29.02</v>
      </c>
      <c r="X57" s="23">
        <v>1.17</v>
      </c>
    </row>
    <row r="58" spans="1:24" s="67" customFormat="1" ht="11.25" x14ac:dyDescent="0.2">
      <c r="A58" s="227" t="s">
        <v>43</v>
      </c>
      <c r="B58" s="228"/>
      <c r="C58" s="229"/>
      <c r="D58" s="25"/>
      <c r="E58" s="25"/>
      <c r="F58" s="19">
        <v>207</v>
      </c>
      <c r="G58" s="19">
        <v>155</v>
      </c>
      <c r="H58" s="19"/>
      <c r="I58" s="19"/>
      <c r="J58" s="19"/>
      <c r="K58" s="57"/>
      <c r="L58" s="19"/>
      <c r="M58" s="19"/>
      <c r="N58" s="19"/>
      <c r="O58" s="19"/>
      <c r="P58" s="130"/>
      <c r="Q58" s="130">
        <v>8.3000000000000001E-3</v>
      </c>
      <c r="R58" s="37"/>
      <c r="S58" s="37">
        <v>6.2100000000000002E-2</v>
      </c>
      <c r="T58" s="19"/>
      <c r="U58" s="19"/>
      <c r="V58" s="19"/>
      <c r="W58" s="19"/>
      <c r="X58" s="19"/>
    </row>
    <row r="59" spans="1:24" s="67" customFormat="1" ht="13.5" customHeight="1" x14ac:dyDescent="0.2">
      <c r="A59" s="227" t="s">
        <v>26</v>
      </c>
      <c r="B59" s="228"/>
      <c r="C59" s="229"/>
      <c r="D59" s="25"/>
      <c r="E59" s="25"/>
      <c r="F59" s="19">
        <v>5</v>
      </c>
      <c r="G59" s="19">
        <v>5</v>
      </c>
      <c r="H59" s="19"/>
      <c r="I59" s="19"/>
      <c r="J59" s="19"/>
      <c r="K59" s="57"/>
      <c r="L59" s="19"/>
      <c r="M59" s="19"/>
      <c r="N59" s="19"/>
      <c r="O59" s="19"/>
      <c r="P59" s="130">
        <v>7.4999999999999997E-2</v>
      </c>
      <c r="Q59" s="130">
        <v>5.0000000000000001E-4</v>
      </c>
      <c r="R59" s="37"/>
      <c r="S59" s="37"/>
      <c r="T59" s="19"/>
      <c r="U59" s="19"/>
      <c r="V59" s="19"/>
      <c r="W59" s="19"/>
      <c r="X59" s="19"/>
    </row>
    <row r="60" spans="1:24" s="67" customFormat="1" ht="14.25" customHeight="1" x14ac:dyDescent="0.2">
      <c r="A60" s="170" t="s">
        <v>27</v>
      </c>
      <c r="B60" s="171"/>
      <c r="C60" s="172"/>
      <c r="D60" s="25"/>
      <c r="E60" s="25"/>
      <c r="F60" s="19">
        <v>145</v>
      </c>
      <c r="G60" s="19">
        <v>145</v>
      </c>
      <c r="H60" s="19"/>
      <c r="I60" s="19"/>
      <c r="J60" s="19"/>
      <c r="K60" s="57"/>
      <c r="L60" s="19"/>
      <c r="M60" s="19"/>
      <c r="N60" s="19"/>
      <c r="O60" s="19"/>
      <c r="P60" s="130"/>
      <c r="Q60" s="130"/>
      <c r="R60" s="37"/>
      <c r="S60" s="37"/>
      <c r="T60" s="19"/>
      <c r="U60" s="19"/>
      <c r="V60" s="19"/>
      <c r="W60" s="19"/>
      <c r="X60" s="19"/>
    </row>
    <row r="61" spans="1:24" s="67" customFormat="1" ht="13.5" customHeight="1" x14ac:dyDescent="0.2">
      <c r="A61" s="176" t="s">
        <v>109</v>
      </c>
      <c r="B61" s="177"/>
      <c r="C61" s="178"/>
      <c r="D61" s="23" t="s">
        <v>110</v>
      </c>
      <c r="E61" s="23">
        <v>200</v>
      </c>
      <c r="F61" s="23"/>
      <c r="G61" s="23"/>
      <c r="H61" s="23">
        <v>0.66</v>
      </c>
      <c r="I61" s="23">
        <v>0.09</v>
      </c>
      <c r="J61" s="23">
        <v>32.01</v>
      </c>
      <c r="K61" s="39">
        <v>132.80000000000001</v>
      </c>
      <c r="L61" s="23">
        <v>1.6E-2</v>
      </c>
      <c r="M61" s="23">
        <v>0.72</v>
      </c>
      <c r="N61" s="23">
        <v>0</v>
      </c>
      <c r="O61" s="23">
        <v>0.02</v>
      </c>
      <c r="P61" s="25">
        <f>SUM(P62:P65)</f>
        <v>0</v>
      </c>
      <c r="Q61" s="25">
        <f t="shared" ref="Q61:S61" si="10">SUM(Q62:Q65)</f>
        <v>0</v>
      </c>
      <c r="R61" s="25">
        <f t="shared" si="10"/>
        <v>0</v>
      </c>
      <c r="S61" s="25">
        <f t="shared" si="10"/>
        <v>0</v>
      </c>
      <c r="T61" s="23">
        <v>32.479999999999997</v>
      </c>
      <c r="U61" s="23">
        <v>229.8</v>
      </c>
      <c r="V61" s="23">
        <v>23.44</v>
      </c>
      <c r="W61" s="23">
        <v>17.46</v>
      </c>
      <c r="X61" s="23">
        <v>0.69</v>
      </c>
    </row>
    <row r="62" spans="1:24" x14ac:dyDescent="0.25">
      <c r="A62" s="170" t="s">
        <v>111</v>
      </c>
      <c r="B62" s="171"/>
      <c r="C62" s="172"/>
      <c r="D62" s="28"/>
      <c r="E62" s="28"/>
      <c r="F62" s="28">
        <v>20</v>
      </c>
      <c r="G62" s="28">
        <v>20</v>
      </c>
      <c r="H62" s="28"/>
      <c r="I62" s="28"/>
      <c r="J62" s="28"/>
      <c r="K62" s="28"/>
      <c r="L62" s="28"/>
      <c r="M62" s="28"/>
      <c r="N62" s="28"/>
      <c r="O62" s="28"/>
      <c r="P62" s="25"/>
      <c r="Q62" s="25"/>
      <c r="R62" s="25"/>
      <c r="S62" s="25"/>
      <c r="T62" s="28"/>
      <c r="U62" s="28"/>
      <c r="V62" s="28"/>
      <c r="W62" s="28"/>
      <c r="X62" s="28"/>
    </row>
    <row r="63" spans="1:24" s="67" customFormat="1" ht="13.5" customHeight="1" x14ac:dyDescent="0.2">
      <c r="A63" s="182" t="s">
        <v>67</v>
      </c>
      <c r="B63" s="171"/>
      <c r="C63" s="172"/>
      <c r="D63" s="28"/>
      <c r="E63" s="28"/>
      <c r="F63" s="28">
        <v>10</v>
      </c>
      <c r="G63" s="28">
        <v>10</v>
      </c>
      <c r="H63" s="28"/>
      <c r="I63" s="28"/>
      <c r="J63" s="28"/>
      <c r="K63" s="28"/>
      <c r="L63" s="28"/>
      <c r="M63" s="28"/>
      <c r="N63" s="28"/>
      <c r="O63" s="28"/>
      <c r="P63" s="25"/>
      <c r="Q63" s="25"/>
      <c r="R63" s="25"/>
      <c r="S63" s="25"/>
      <c r="T63" s="28"/>
      <c r="U63" s="28"/>
      <c r="V63" s="28"/>
      <c r="W63" s="28"/>
      <c r="X63" s="28"/>
    </row>
    <row r="64" spans="1:24" s="67" customFormat="1" ht="12.75" customHeight="1" x14ac:dyDescent="0.2">
      <c r="A64" s="170" t="s">
        <v>107</v>
      </c>
      <c r="B64" s="171"/>
      <c r="C64" s="172"/>
      <c r="D64" s="28"/>
      <c r="E64" s="28"/>
      <c r="F64" s="28">
        <v>0.2</v>
      </c>
      <c r="G64" s="28">
        <v>0.2</v>
      </c>
      <c r="H64" s="28"/>
      <c r="I64" s="28"/>
      <c r="J64" s="28"/>
      <c r="K64" s="28"/>
      <c r="L64" s="28"/>
      <c r="M64" s="28"/>
      <c r="N64" s="28"/>
      <c r="O64" s="28"/>
      <c r="P64" s="46"/>
      <c r="Q64" s="46"/>
      <c r="R64" s="46"/>
      <c r="S64" s="46"/>
      <c r="T64" s="28"/>
      <c r="U64" s="28"/>
      <c r="V64" s="28"/>
      <c r="W64" s="28"/>
      <c r="X64" s="28"/>
    </row>
    <row r="65" spans="1:24" s="67" customFormat="1" ht="13.5" customHeight="1" x14ac:dyDescent="0.2">
      <c r="A65" s="170" t="s">
        <v>27</v>
      </c>
      <c r="B65" s="171"/>
      <c r="C65" s="172"/>
      <c r="D65" s="28"/>
      <c r="E65" s="28"/>
      <c r="F65" s="28">
        <v>200</v>
      </c>
      <c r="G65" s="28">
        <v>200</v>
      </c>
      <c r="H65" s="28"/>
      <c r="I65" s="28"/>
      <c r="J65" s="28"/>
      <c r="K65" s="28"/>
      <c r="L65" s="28"/>
      <c r="M65" s="28"/>
      <c r="N65" s="28"/>
      <c r="O65" s="28"/>
      <c r="P65" s="23"/>
      <c r="Q65" s="23"/>
      <c r="R65" s="23"/>
      <c r="S65" s="23"/>
      <c r="T65" s="28"/>
      <c r="U65" s="28"/>
      <c r="V65" s="28"/>
      <c r="W65" s="28"/>
      <c r="X65" s="28"/>
    </row>
    <row r="66" spans="1:24" ht="13.5" customHeight="1" x14ac:dyDescent="0.25">
      <c r="A66" s="241" t="s">
        <v>241</v>
      </c>
      <c r="B66" s="242"/>
      <c r="C66" s="243"/>
      <c r="D66" s="23"/>
      <c r="E66" s="23">
        <v>3</v>
      </c>
      <c r="F66" s="44"/>
      <c r="G66" s="33"/>
      <c r="H66" s="23"/>
      <c r="I66" s="23"/>
      <c r="J66" s="23"/>
      <c r="K66" s="39"/>
      <c r="L66" s="25"/>
      <c r="M66" s="25"/>
      <c r="N66" s="25"/>
      <c r="O66" s="25"/>
      <c r="P66" s="23">
        <v>0</v>
      </c>
      <c r="Q66" s="23">
        <v>1.4E-3</v>
      </c>
      <c r="R66" s="23">
        <v>0</v>
      </c>
      <c r="S66" s="23"/>
      <c r="T66" s="25"/>
      <c r="U66" s="25"/>
      <c r="V66" s="25"/>
      <c r="W66" s="25"/>
      <c r="X66" s="25"/>
    </row>
    <row r="67" spans="1:24" ht="12.75" customHeight="1" x14ac:dyDescent="0.25">
      <c r="A67" s="176" t="s">
        <v>32</v>
      </c>
      <c r="B67" s="177"/>
      <c r="C67" s="178"/>
      <c r="D67" s="25"/>
      <c r="E67" s="23">
        <v>90</v>
      </c>
      <c r="F67" s="23">
        <v>90</v>
      </c>
      <c r="G67" s="23"/>
      <c r="H67" s="23">
        <v>7.11</v>
      </c>
      <c r="I67" s="23">
        <v>0.9</v>
      </c>
      <c r="J67" s="23">
        <v>43.47</v>
      </c>
      <c r="K67" s="23">
        <v>211.5</v>
      </c>
      <c r="L67" s="23">
        <v>0.14000000000000001</v>
      </c>
      <c r="M67" s="23">
        <v>0</v>
      </c>
      <c r="N67" s="23">
        <v>0</v>
      </c>
      <c r="O67" s="23">
        <v>0.05</v>
      </c>
      <c r="P67" s="23">
        <v>0</v>
      </c>
      <c r="Q67" s="23">
        <v>5.0000000000000001E-3</v>
      </c>
      <c r="R67" s="23">
        <v>1.9800000000000002E-2</v>
      </c>
      <c r="S67" s="23">
        <v>2.5999999999999999E-2</v>
      </c>
      <c r="T67" s="23">
        <v>20.7</v>
      </c>
      <c r="U67" s="23">
        <v>119.71</v>
      </c>
      <c r="V67" s="23">
        <v>78.3</v>
      </c>
      <c r="W67" s="23">
        <v>29.7</v>
      </c>
      <c r="X67" s="23">
        <v>1.8</v>
      </c>
    </row>
    <row r="68" spans="1:24" x14ac:dyDescent="0.25">
      <c r="A68" s="176" t="s">
        <v>286</v>
      </c>
      <c r="B68" s="177"/>
      <c r="C68" s="178"/>
      <c r="D68" s="25"/>
      <c r="E68" s="23">
        <v>50</v>
      </c>
      <c r="F68" s="23">
        <v>50</v>
      </c>
      <c r="G68" s="23"/>
      <c r="H68" s="23">
        <v>3.85</v>
      </c>
      <c r="I68" s="23">
        <v>0.7</v>
      </c>
      <c r="J68" s="23">
        <v>18.850000000000001</v>
      </c>
      <c r="K68" s="39">
        <v>100.5</v>
      </c>
      <c r="L68" s="23">
        <v>0.16</v>
      </c>
      <c r="M68" s="23">
        <v>0</v>
      </c>
      <c r="N68" s="23">
        <v>0</v>
      </c>
      <c r="O68" s="23">
        <v>4.4999999999999998E-2</v>
      </c>
      <c r="P68" s="23">
        <v>0</v>
      </c>
      <c r="Q68" s="23">
        <v>2.8E-3</v>
      </c>
      <c r="R68" s="23">
        <v>0</v>
      </c>
      <c r="S68" s="23">
        <v>0</v>
      </c>
      <c r="T68" s="23">
        <v>16.5</v>
      </c>
      <c r="U68" s="23">
        <v>122</v>
      </c>
      <c r="V68" s="23">
        <v>97</v>
      </c>
      <c r="W68" s="23">
        <v>28.5</v>
      </c>
      <c r="X68" s="23">
        <v>2.25</v>
      </c>
    </row>
    <row r="69" spans="1:24" ht="13.5" customHeight="1" x14ac:dyDescent="0.25">
      <c r="A69" s="176" t="s">
        <v>267</v>
      </c>
      <c r="B69" s="177"/>
      <c r="C69" s="178"/>
      <c r="D69" s="25"/>
      <c r="E69" s="23">
        <f>SUM(E32:E68)</f>
        <v>918</v>
      </c>
      <c r="F69" s="23"/>
      <c r="G69" s="23"/>
      <c r="H69" s="23">
        <f t="shared" ref="H69:O69" si="11">SUM(H32:H68)</f>
        <v>34.629999999999995</v>
      </c>
      <c r="I69" s="23">
        <f t="shared" si="11"/>
        <v>20.86</v>
      </c>
      <c r="J69" s="23">
        <f t="shared" si="11"/>
        <v>134.93</v>
      </c>
      <c r="K69" s="23">
        <f t="shared" si="11"/>
        <v>900.99</v>
      </c>
      <c r="L69" s="23">
        <f t="shared" si="11"/>
        <v>0.65100000000000002</v>
      </c>
      <c r="M69" s="23">
        <f t="shared" si="11"/>
        <v>34.349999999999994</v>
      </c>
      <c r="N69" s="23">
        <f t="shared" si="11"/>
        <v>38.450000000000003</v>
      </c>
      <c r="O69" s="23">
        <f t="shared" si="11"/>
        <v>0.35499999999999998</v>
      </c>
      <c r="P69" s="23">
        <f>SUM(P32+P46+P57+P61+P66+P67+P68)</f>
        <v>1.2306999999999999</v>
      </c>
      <c r="Q69" s="23">
        <f t="shared" ref="Q69:S69" si="12">SUM(Q32+Q46+Q57+Q61+Q66+Q67+Q68)</f>
        <v>0.19744000000000003</v>
      </c>
      <c r="R69" s="23">
        <f t="shared" si="12"/>
        <v>3.0790000000000001E-2</v>
      </c>
      <c r="S69" s="23">
        <f t="shared" si="12"/>
        <v>0.90807000000000004</v>
      </c>
      <c r="T69" s="23">
        <f>SUM(T32:T68)</f>
        <v>209.77999999999997</v>
      </c>
      <c r="U69" s="23">
        <f>SUM(U32:U68)</f>
        <v>2202</v>
      </c>
      <c r="V69" s="23">
        <f>SUM(V32:V68)</f>
        <v>653.63</v>
      </c>
      <c r="W69" s="23">
        <f>SUM(W32:W68)</f>
        <v>221.63</v>
      </c>
      <c r="X69" s="23">
        <f>SUM(X32:X68)</f>
        <v>9.07</v>
      </c>
    </row>
    <row r="70" spans="1:24" ht="12" customHeight="1" x14ac:dyDescent="0.25">
      <c r="A70" s="170"/>
      <c r="B70" s="171"/>
      <c r="C70" s="172"/>
      <c r="D70" s="185" t="s">
        <v>61</v>
      </c>
      <c r="E70" s="186"/>
      <c r="F70" s="186"/>
      <c r="G70" s="187"/>
      <c r="H70" s="25"/>
      <c r="I70" s="25"/>
      <c r="J70" s="25"/>
      <c r="K70" s="42"/>
      <c r="L70" s="25"/>
      <c r="M70" s="25"/>
      <c r="N70" s="25"/>
      <c r="O70" s="25"/>
      <c r="P70" s="23"/>
      <c r="Q70" s="23"/>
      <c r="R70" s="23"/>
      <c r="S70" s="23"/>
      <c r="T70" s="25"/>
      <c r="U70" s="25"/>
      <c r="V70" s="25"/>
      <c r="W70" s="25"/>
      <c r="X70" s="25"/>
    </row>
    <row r="71" spans="1:24" ht="13.5" customHeight="1" x14ac:dyDescent="0.25">
      <c r="A71" s="237" t="s">
        <v>222</v>
      </c>
      <c r="B71" s="237"/>
      <c r="C71" s="237"/>
      <c r="D71" s="23" t="s">
        <v>223</v>
      </c>
      <c r="E71" s="23">
        <v>100</v>
      </c>
      <c r="F71" s="23"/>
      <c r="G71" s="23"/>
      <c r="H71" s="23">
        <v>15.8</v>
      </c>
      <c r="I71" s="23">
        <v>16.239999999999998</v>
      </c>
      <c r="J71" s="23">
        <v>88.96</v>
      </c>
      <c r="K71" s="39">
        <v>566</v>
      </c>
      <c r="L71" s="23">
        <v>2.2799999999999998</v>
      </c>
      <c r="M71" s="23">
        <v>0</v>
      </c>
      <c r="N71" s="23">
        <v>28</v>
      </c>
      <c r="O71" s="23">
        <v>0.16</v>
      </c>
      <c r="P71" s="23">
        <f>SUM(P72:P80)</f>
        <v>1.0414999999999999</v>
      </c>
      <c r="Q71" s="23">
        <f t="shared" ref="Q71:S71" si="13">SUM(Q72:Q80)</f>
        <v>3.4400000000000003E-3</v>
      </c>
      <c r="R71" s="23">
        <f t="shared" si="13"/>
        <v>4.5999999999999999E-3</v>
      </c>
      <c r="S71" s="23">
        <f t="shared" si="13"/>
        <v>1.8099999999999998E-2</v>
      </c>
      <c r="T71" s="23">
        <v>44.8</v>
      </c>
      <c r="U71" s="23">
        <v>220.4</v>
      </c>
      <c r="V71" s="23">
        <v>153.19999999999999</v>
      </c>
      <c r="W71" s="23">
        <v>56.8</v>
      </c>
      <c r="X71" s="23">
        <v>2.8</v>
      </c>
    </row>
    <row r="72" spans="1:24" ht="12.75" customHeight="1" x14ac:dyDescent="0.25">
      <c r="A72" s="182" t="s">
        <v>55</v>
      </c>
      <c r="B72" s="183"/>
      <c r="C72" s="184"/>
      <c r="D72" s="23"/>
      <c r="E72" s="23"/>
      <c r="F72" s="25">
        <v>65.5</v>
      </c>
      <c r="G72" s="25">
        <v>65.5</v>
      </c>
      <c r="H72" s="23"/>
      <c r="I72" s="23"/>
      <c r="J72" s="23"/>
      <c r="K72" s="39"/>
      <c r="L72" s="25"/>
      <c r="M72" s="25"/>
      <c r="N72" s="25"/>
      <c r="O72" s="25"/>
      <c r="P72" s="25"/>
      <c r="Q72" s="25">
        <v>1.2999999999999999E-3</v>
      </c>
      <c r="R72" s="25">
        <v>3.8999999999999998E-3</v>
      </c>
      <c r="S72" s="25">
        <v>1.44E-2</v>
      </c>
      <c r="T72" s="25"/>
      <c r="U72" s="25"/>
      <c r="V72" s="25"/>
      <c r="W72" s="25"/>
      <c r="X72" s="25"/>
    </row>
    <row r="73" spans="1:24" x14ac:dyDescent="0.25">
      <c r="A73" s="182" t="s">
        <v>157</v>
      </c>
      <c r="B73" s="183"/>
      <c r="C73" s="184"/>
      <c r="D73" s="23"/>
      <c r="E73" s="23"/>
      <c r="F73" s="25">
        <v>2</v>
      </c>
      <c r="G73" s="25">
        <v>2</v>
      </c>
      <c r="H73" s="23"/>
      <c r="I73" s="23"/>
      <c r="J73" s="23"/>
      <c r="K73" s="39"/>
      <c r="L73" s="25"/>
      <c r="M73" s="25"/>
      <c r="N73" s="25"/>
      <c r="O73" s="25"/>
      <c r="P73" s="28"/>
      <c r="Q73" s="28">
        <v>4.0000000000000003E-5</v>
      </c>
      <c r="R73" s="28">
        <v>1E-4</v>
      </c>
      <c r="S73" s="28">
        <v>4.0000000000000002E-4</v>
      </c>
      <c r="T73" s="25"/>
      <c r="U73" s="25"/>
      <c r="V73" s="25"/>
      <c r="W73" s="25"/>
      <c r="X73" s="25"/>
    </row>
    <row r="74" spans="1:24" x14ac:dyDescent="0.25">
      <c r="A74" s="182" t="s">
        <v>68</v>
      </c>
      <c r="B74" s="183"/>
      <c r="C74" s="184"/>
      <c r="D74" s="23"/>
      <c r="E74" s="23"/>
      <c r="F74" s="25">
        <v>8.5</v>
      </c>
      <c r="G74" s="25">
        <v>8.5</v>
      </c>
      <c r="H74" s="23"/>
      <c r="I74" s="23"/>
      <c r="J74" s="23"/>
      <c r="K74" s="39"/>
      <c r="L74" s="25"/>
      <c r="M74" s="25"/>
      <c r="N74" s="25"/>
      <c r="O74" s="25"/>
      <c r="P74" s="25">
        <v>0.90949999999999998</v>
      </c>
      <c r="Q74" s="25"/>
      <c r="R74" s="25"/>
      <c r="S74" s="25"/>
      <c r="T74" s="25"/>
      <c r="U74" s="25"/>
      <c r="V74" s="25"/>
      <c r="W74" s="25"/>
      <c r="X74" s="25"/>
    </row>
    <row r="75" spans="1:24" x14ac:dyDescent="0.25">
      <c r="A75" s="182" t="s">
        <v>70</v>
      </c>
      <c r="B75" s="183"/>
      <c r="C75" s="184"/>
      <c r="D75" s="23"/>
      <c r="E75" s="23"/>
      <c r="F75" s="25">
        <v>4</v>
      </c>
      <c r="G75" s="25">
        <v>4</v>
      </c>
      <c r="H75" s="23"/>
      <c r="I75" s="23"/>
      <c r="J75" s="23"/>
      <c r="K75" s="39"/>
      <c r="L75" s="25"/>
      <c r="M75" s="25"/>
      <c r="N75" s="25"/>
      <c r="O75" s="25"/>
      <c r="P75" s="153">
        <v>8.7999999999999995E-2</v>
      </c>
      <c r="Q75" s="153">
        <v>1.4E-3</v>
      </c>
      <c r="R75" s="153">
        <v>4.0000000000000002E-4</v>
      </c>
      <c r="S75" s="153">
        <v>2.2000000000000001E-3</v>
      </c>
      <c r="T75" s="25"/>
      <c r="U75" s="25"/>
      <c r="V75" s="25"/>
      <c r="W75" s="25"/>
      <c r="X75" s="25"/>
    </row>
    <row r="76" spans="1:24" ht="13.5" customHeight="1" x14ac:dyDescent="0.25">
      <c r="A76" s="182" t="s">
        <v>224</v>
      </c>
      <c r="B76" s="183"/>
      <c r="C76" s="184"/>
      <c r="D76" s="23"/>
      <c r="E76" s="23"/>
      <c r="F76" s="25">
        <v>2</v>
      </c>
      <c r="G76" s="25">
        <v>2</v>
      </c>
      <c r="H76" s="23"/>
      <c r="I76" s="23"/>
      <c r="J76" s="23"/>
      <c r="K76" s="39"/>
      <c r="L76" s="25"/>
      <c r="M76" s="25"/>
      <c r="N76" s="25"/>
      <c r="O76" s="25"/>
      <c r="P76" s="28">
        <v>4.3999999999999997E-2</v>
      </c>
      <c r="Q76" s="28">
        <v>6.9999999999999999E-4</v>
      </c>
      <c r="R76" s="28">
        <v>2.0000000000000001E-4</v>
      </c>
      <c r="S76" s="28">
        <v>1.1000000000000001E-3</v>
      </c>
      <c r="T76" s="25"/>
      <c r="U76" s="25"/>
      <c r="V76" s="25"/>
      <c r="W76" s="25"/>
      <c r="X76" s="25"/>
    </row>
    <row r="77" spans="1:24" x14ac:dyDescent="0.25">
      <c r="A77" s="182" t="s">
        <v>67</v>
      </c>
      <c r="B77" s="183"/>
      <c r="C77" s="184"/>
      <c r="D77" s="23"/>
      <c r="E77" s="23"/>
      <c r="F77" s="25">
        <v>11.5</v>
      </c>
      <c r="G77" s="25">
        <v>11.5</v>
      </c>
      <c r="H77" s="23"/>
      <c r="I77" s="23"/>
      <c r="J77" s="23"/>
      <c r="K77" s="39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ht="13.5" customHeight="1" x14ac:dyDescent="0.25">
      <c r="A78" s="182" t="s">
        <v>27</v>
      </c>
      <c r="B78" s="183"/>
      <c r="C78" s="184"/>
      <c r="D78" s="23"/>
      <c r="E78" s="23"/>
      <c r="F78" s="25">
        <v>30</v>
      </c>
      <c r="G78" s="25">
        <v>30</v>
      </c>
      <c r="H78" s="23"/>
      <c r="I78" s="23"/>
      <c r="J78" s="23"/>
      <c r="K78" s="39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14.25" customHeight="1" x14ac:dyDescent="0.25">
      <c r="A79" s="182" t="s">
        <v>38</v>
      </c>
      <c r="B79" s="183"/>
      <c r="C79" s="184"/>
      <c r="D79" s="23"/>
      <c r="E79" s="23"/>
      <c r="F79" s="25">
        <v>0.05</v>
      </c>
      <c r="G79" s="25">
        <v>0.05</v>
      </c>
      <c r="H79" s="23"/>
      <c r="I79" s="23"/>
      <c r="J79" s="23"/>
      <c r="K79" s="39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13.5" customHeight="1" x14ac:dyDescent="0.25">
      <c r="A80" s="182" t="s">
        <v>71</v>
      </c>
      <c r="B80" s="183"/>
      <c r="C80" s="184"/>
      <c r="D80" s="23"/>
      <c r="E80" s="23"/>
      <c r="F80" s="25">
        <v>0.5</v>
      </c>
      <c r="G80" s="25">
        <v>0.5</v>
      </c>
      <c r="H80" s="23"/>
      <c r="I80" s="23"/>
      <c r="J80" s="23"/>
      <c r="K80" s="39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ht="12.75" customHeight="1" x14ac:dyDescent="0.25">
      <c r="A81" s="240" t="s">
        <v>58</v>
      </c>
      <c r="B81" s="240"/>
      <c r="C81" s="240"/>
      <c r="D81" s="43" t="s">
        <v>59</v>
      </c>
      <c r="E81" s="37">
        <v>200</v>
      </c>
      <c r="F81" s="37"/>
      <c r="G81" s="37"/>
      <c r="H81" s="23">
        <v>1</v>
      </c>
      <c r="I81" s="23">
        <v>0</v>
      </c>
      <c r="J81" s="23">
        <v>20.2</v>
      </c>
      <c r="K81" s="23">
        <v>84.8</v>
      </c>
      <c r="L81" s="23">
        <v>0.02</v>
      </c>
      <c r="M81" s="23">
        <v>4</v>
      </c>
      <c r="N81" s="23">
        <v>0</v>
      </c>
      <c r="O81" s="23">
        <v>0.02</v>
      </c>
      <c r="P81" s="25">
        <v>0</v>
      </c>
      <c r="Q81" s="25">
        <v>0</v>
      </c>
      <c r="R81" s="25">
        <v>0</v>
      </c>
      <c r="S81" s="25">
        <v>0</v>
      </c>
      <c r="T81" s="23">
        <v>14</v>
      </c>
      <c r="U81" s="23">
        <v>240</v>
      </c>
      <c r="V81" s="23">
        <v>14</v>
      </c>
      <c r="W81" s="23">
        <v>8</v>
      </c>
      <c r="X81" s="23">
        <v>2.8</v>
      </c>
    </row>
    <row r="82" spans="1:24" ht="12.75" customHeight="1" x14ac:dyDescent="0.25">
      <c r="A82" s="176" t="s">
        <v>268</v>
      </c>
      <c r="B82" s="177"/>
      <c r="C82" s="178"/>
      <c r="D82" s="25"/>
      <c r="E82" s="23">
        <f t="shared" ref="E82" si="14">SUM(E71:E81)</f>
        <v>300</v>
      </c>
      <c r="F82" s="23"/>
      <c r="G82" s="23"/>
      <c r="H82" s="23">
        <f>SUM(H71:H81)</f>
        <v>16.8</v>
      </c>
      <c r="I82" s="23">
        <f t="shared" ref="I82:X82" si="15">SUM(I71:I81)</f>
        <v>16.239999999999998</v>
      </c>
      <c r="J82" s="23">
        <f t="shared" si="15"/>
        <v>109.16</v>
      </c>
      <c r="K82" s="23">
        <f t="shared" si="15"/>
        <v>650.79999999999995</v>
      </c>
      <c r="L82" s="23">
        <f t="shared" si="15"/>
        <v>2.2999999999999998</v>
      </c>
      <c r="M82" s="23">
        <f t="shared" si="15"/>
        <v>4</v>
      </c>
      <c r="N82" s="23">
        <f t="shared" si="15"/>
        <v>28</v>
      </c>
      <c r="O82" s="23">
        <f t="shared" si="15"/>
        <v>0.18</v>
      </c>
      <c r="P82" s="44">
        <f>SUM(P71+P81)</f>
        <v>1.0414999999999999</v>
      </c>
      <c r="Q82" s="44">
        <f t="shared" ref="Q82:S82" si="16">SUM(Q71+Q81)</f>
        <v>3.4400000000000003E-3</v>
      </c>
      <c r="R82" s="44">
        <f t="shared" si="16"/>
        <v>4.5999999999999999E-3</v>
      </c>
      <c r="S82" s="44">
        <f t="shared" si="16"/>
        <v>1.8099999999999998E-2</v>
      </c>
      <c r="T82" s="23">
        <f t="shared" si="15"/>
        <v>58.8</v>
      </c>
      <c r="U82" s="23">
        <f t="shared" si="15"/>
        <v>460.4</v>
      </c>
      <c r="V82" s="23">
        <f t="shared" si="15"/>
        <v>167.2</v>
      </c>
      <c r="W82" s="23">
        <f t="shared" si="15"/>
        <v>64.8</v>
      </c>
      <c r="X82" s="23">
        <f t="shared" si="15"/>
        <v>5.6</v>
      </c>
    </row>
    <row r="83" spans="1:24" ht="12.75" customHeight="1" x14ac:dyDescent="0.25">
      <c r="A83" s="170"/>
      <c r="B83" s="171"/>
      <c r="C83" s="172"/>
      <c r="D83" s="185" t="s">
        <v>72</v>
      </c>
      <c r="E83" s="186"/>
      <c r="F83" s="186"/>
      <c r="G83" s="187"/>
      <c r="H83" s="25"/>
      <c r="I83" s="25"/>
      <c r="J83" s="25"/>
      <c r="K83" s="42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x14ac:dyDescent="0.25">
      <c r="A84" s="176" t="s">
        <v>252</v>
      </c>
      <c r="B84" s="177"/>
      <c r="C84" s="178"/>
      <c r="D84" s="23" t="s">
        <v>156</v>
      </c>
      <c r="E84" s="23">
        <v>90</v>
      </c>
      <c r="F84" s="23"/>
      <c r="G84" s="23"/>
      <c r="H84" s="23">
        <v>13.64</v>
      </c>
      <c r="I84" s="23">
        <v>16.66</v>
      </c>
      <c r="J84" s="23">
        <v>2.25</v>
      </c>
      <c r="K84" s="23">
        <v>213.75</v>
      </c>
      <c r="L84" s="23">
        <v>6.7000000000000004E-2</v>
      </c>
      <c r="M84" s="23">
        <v>2.6549999999999998</v>
      </c>
      <c r="N84" s="23">
        <v>68.06</v>
      </c>
      <c r="O84" s="23">
        <v>0.13500000000000001</v>
      </c>
      <c r="P84" s="23">
        <f>SUM(P85:P89)</f>
        <v>0</v>
      </c>
      <c r="Q84" s="23">
        <f t="shared" ref="Q84:S84" si="17">SUM(Q85:Q89)</f>
        <v>0</v>
      </c>
      <c r="R84" s="23">
        <f t="shared" si="17"/>
        <v>1.43E-2</v>
      </c>
      <c r="S84" s="23">
        <f t="shared" si="17"/>
        <v>0.18280000000000002</v>
      </c>
      <c r="T84" s="23">
        <v>37.200000000000003</v>
      </c>
      <c r="U84" s="23">
        <v>179.66</v>
      </c>
      <c r="V84" s="23">
        <v>146.25</v>
      </c>
      <c r="W84" s="23">
        <v>17.66</v>
      </c>
      <c r="X84" s="23">
        <v>1.53</v>
      </c>
    </row>
    <row r="85" spans="1:24" x14ac:dyDescent="0.25">
      <c r="A85" s="176" t="s">
        <v>253</v>
      </c>
      <c r="B85" s="177"/>
      <c r="C85" s="178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24" x14ac:dyDescent="0.25">
      <c r="A86" s="170" t="s">
        <v>254</v>
      </c>
      <c r="B86" s="171"/>
      <c r="C86" s="172"/>
      <c r="D86" s="25"/>
      <c r="E86" s="25"/>
      <c r="F86" s="25">
        <v>129.6</v>
      </c>
      <c r="G86" s="25">
        <v>129.6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>
        <v>1.43E-2</v>
      </c>
      <c r="S86" s="67">
        <v>0.18140000000000001</v>
      </c>
      <c r="T86" s="25"/>
      <c r="U86" s="25"/>
      <c r="V86" s="25"/>
      <c r="W86" s="25"/>
      <c r="X86" s="25"/>
    </row>
    <row r="87" spans="1:24" x14ac:dyDescent="0.25">
      <c r="A87" s="182" t="s">
        <v>45</v>
      </c>
      <c r="B87" s="183"/>
      <c r="C87" s="184"/>
      <c r="D87" s="25"/>
      <c r="E87" s="25"/>
      <c r="F87" s="25">
        <v>4.5</v>
      </c>
      <c r="G87" s="25">
        <v>3.6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>
        <v>1.4E-3</v>
      </c>
      <c r="T87" s="25"/>
      <c r="U87" s="25"/>
      <c r="V87" s="25"/>
      <c r="W87" s="25"/>
      <c r="X87" s="25"/>
    </row>
    <row r="88" spans="1:24" x14ac:dyDescent="0.25">
      <c r="A88" s="182" t="s">
        <v>50</v>
      </c>
      <c r="B88" s="183"/>
      <c r="C88" s="184"/>
      <c r="D88" s="25"/>
      <c r="E88" s="25"/>
      <c r="F88" s="25">
        <v>0.02</v>
      </c>
      <c r="G88" s="25">
        <v>0.02</v>
      </c>
      <c r="H88" s="25"/>
      <c r="I88" s="25"/>
      <c r="J88" s="25"/>
      <c r="K88" s="42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x14ac:dyDescent="0.25">
      <c r="A89" s="182" t="s">
        <v>27</v>
      </c>
      <c r="B89" s="183"/>
      <c r="C89" s="184"/>
      <c r="D89" s="23"/>
      <c r="E89" s="37"/>
      <c r="F89" s="19">
        <v>259.2</v>
      </c>
      <c r="G89" s="19">
        <v>259.2</v>
      </c>
      <c r="H89" s="37"/>
      <c r="I89" s="37"/>
      <c r="J89" s="37"/>
      <c r="K89" s="165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24" ht="13.5" customHeight="1" x14ac:dyDescent="0.25">
      <c r="A90" s="176" t="s">
        <v>52</v>
      </c>
      <c r="B90" s="177"/>
      <c r="C90" s="178"/>
      <c r="D90" s="23" t="s">
        <v>53</v>
      </c>
      <c r="E90" s="37">
        <v>20</v>
      </c>
      <c r="F90" s="19"/>
      <c r="G90" s="19"/>
      <c r="H90" s="37">
        <v>0.28000000000000003</v>
      </c>
      <c r="I90" s="37">
        <v>1</v>
      </c>
      <c r="J90" s="37">
        <v>1.17</v>
      </c>
      <c r="K90" s="165">
        <v>14.82</v>
      </c>
      <c r="L90" s="37">
        <v>4.0000000000000001E-3</v>
      </c>
      <c r="M90" s="37">
        <v>8.0000000000000002E-3</v>
      </c>
      <c r="N90" s="37">
        <v>6.76</v>
      </c>
      <c r="O90" s="37">
        <v>6.0000000000000001E-3</v>
      </c>
      <c r="P90" s="37">
        <f>SUM(P91:P93)</f>
        <v>3.7000000000000002E-3</v>
      </c>
      <c r="Q90" s="37">
        <f t="shared" ref="Q90:S90" si="18">SUM(Q91:Q93)</f>
        <v>3.0000000000000001E-5</v>
      </c>
      <c r="R90" s="37">
        <f t="shared" si="18"/>
        <v>9.0000000000000006E-5</v>
      </c>
      <c r="S90" s="37">
        <f t="shared" si="18"/>
        <v>1E-4</v>
      </c>
      <c r="T90" s="37">
        <v>5.46</v>
      </c>
      <c r="U90" s="37">
        <v>7.88</v>
      </c>
      <c r="V90" s="37">
        <v>4.55</v>
      </c>
      <c r="W90" s="37">
        <v>1.06</v>
      </c>
      <c r="X90" s="37">
        <v>0.04</v>
      </c>
    </row>
    <row r="91" spans="1:24" x14ac:dyDescent="0.25">
      <c r="A91" s="182" t="s">
        <v>54</v>
      </c>
      <c r="B91" s="183"/>
      <c r="C91" s="184"/>
      <c r="D91" s="23"/>
      <c r="E91" s="37"/>
      <c r="F91" s="19">
        <v>5</v>
      </c>
      <c r="G91" s="19">
        <v>5</v>
      </c>
      <c r="H91" s="37"/>
      <c r="I91" s="37"/>
      <c r="J91" s="37"/>
      <c r="K91" s="165"/>
      <c r="L91" s="37"/>
      <c r="M91" s="37"/>
      <c r="N91" s="37"/>
      <c r="O91" s="37"/>
      <c r="P91" s="130">
        <v>3.7000000000000002E-3</v>
      </c>
      <c r="Q91" s="37"/>
      <c r="R91" s="37"/>
      <c r="S91" s="37"/>
      <c r="T91" s="37"/>
      <c r="U91" s="37"/>
      <c r="V91" s="37"/>
      <c r="W91" s="37"/>
      <c r="X91" s="37"/>
    </row>
    <row r="92" spans="1:24" x14ac:dyDescent="0.25">
      <c r="A92" s="182" t="s">
        <v>55</v>
      </c>
      <c r="B92" s="183"/>
      <c r="C92" s="184"/>
      <c r="D92" s="23"/>
      <c r="E92" s="37"/>
      <c r="F92" s="19">
        <v>1.5</v>
      </c>
      <c r="G92" s="19">
        <v>1.5</v>
      </c>
      <c r="H92" s="37"/>
      <c r="I92" s="37"/>
      <c r="J92" s="37"/>
      <c r="K92" s="165"/>
      <c r="L92" s="37"/>
      <c r="M92" s="37"/>
      <c r="N92" s="37"/>
      <c r="O92" s="37"/>
      <c r="P92" s="37"/>
      <c r="Q92" s="130">
        <v>3.0000000000000001E-5</v>
      </c>
      <c r="R92" s="130">
        <v>9.0000000000000006E-5</v>
      </c>
      <c r="S92" s="67">
        <v>1E-4</v>
      </c>
      <c r="T92" s="37"/>
      <c r="U92" s="37"/>
      <c r="V92" s="37"/>
      <c r="W92" s="37"/>
      <c r="X92" s="37"/>
    </row>
    <row r="93" spans="1:24" ht="16.5" customHeight="1" x14ac:dyDescent="0.25">
      <c r="A93" s="182" t="s">
        <v>27</v>
      </c>
      <c r="B93" s="183"/>
      <c r="C93" s="184"/>
      <c r="D93" s="23"/>
      <c r="E93" s="37"/>
      <c r="F93" s="19">
        <v>15</v>
      </c>
      <c r="G93" s="19">
        <v>15</v>
      </c>
      <c r="H93" s="37"/>
      <c r="I93" s="37"/>
      <c r="J93" s="37"/>
      <c r="K93" s="165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x14ac:dyDescent="0.25">
      <c r="A94" s="176" t="s">
        <v>184</v>
      </c>
      <c r="B94" s="177"/>
      <c r="C94" s="178"/>
      <c r="D94" s="23" t="s">
        <v>147</v>
      </c>
      <c r="E94" s="23">
        <v>150</v>
      </c>
      <c r="F94" s="23"/>
      <c r="G94" s="23"/>
      <c r="H94" s="23">
        <v>8.59</v>
      </c>
      <c r="I94" s="23">
        <v>9.27</v>
      </c>
      <c r="J94" s="23">
        <v>38.700000000000003</v>
      </c>
      <c r="K94" s="23">
        <v>271</v>
      </c>
      <c r="L94" s="23">
        <v>0.2</v>
      </c>
      <c r="M94" s="23">
        <v>0</v>
      </c>
      <c r="N94" s="23">
        <v>38.83</v>
      </c>
      <c r="O94" s="23">
        <v>0.12</v>
      </c>
      <c r="P94" s="23">
        <f>SUM(P95:P98)</f>
        <v>7.4999999999999997E-2</v>
      </c>
      <c r="Q94" s="23">
        <f t="shared" ref="Q94:S94" si="19">SUM(Q95:Q98)</f>
        <v>2.8E-3</v>
      </c>
      <c r="R94" s="23">
        <f t="shared" si="19"/>
        <v>9.9000000000000008E-3</v>
      </c>
      <c r="S94" s="23">
        <f t="shared" si="19"/>
        <v>6.4000000000000003E-3</v>
      </c>
      <c r="T94" s="23">
        <v>25.62</v>
      </c>
      <c r="U94" s="23">
        <v>259.74</v>
      </c>
      <c r="V94" s="23">
        <v>204.22</v>
      </c>
      <c r="W94" s="23">
        <v>136.43</v>
      </c>
      <c r="X94" s="23">
        <v>4.59</v>
      </c>
    </row>
    <row r="95" spans="1:24" x14ac:dyDescent="0.25">
      <c r="A95" s="176" t="s">
        <v>251</v>
      </c>
      <c r="B95" s="177"/>
      <c r="C95" s="178"/>
      <c r="D95" s="23"/>
      <c r="E95" s="23">
        <v>5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x14ac:dyDescent="0.25">
      <c r="A96" s="182" t="s">
        <v>185</v>
      </c>
      <c r="B96" s="183"/>
      <c r="C96" s="184"/>
      <c r="D96" s="25"/>
      <c r="E96" s="25"/>
      <c r="F96" s="25">
        <v>71</v>
      </c>
      <c r="G96" s="25">
        <v>71</v>
      </c>
      <c r="H96" s="25"/>
      <c r="I96" s="25"/>
      <c r="J96" s="25"/>
      <c r="K96" s="25"/>
      <c r="L96" s="25"/>
      <c r="M96" s="25"/>
      <c r="N96" s="25"/>
      <c r="O96" s="25"/>
      <c r="Q96" s="28">
        <v>2.3E-3</v>
      </c>
      <c r="R96" s="28">
        <v>9.9000000000000008E-3</v>
      </c>
      <c r="S96" s="28">
        <v>6.4000000000000003E-3</v>
      </c>
      <c r="T96" s="25"/>
      <c r="U96" s="25"/>
      <c r="V96" s="25"/>
      <c r="W96" s="25"/>
      <c r="X96" s="25"/>
    </row>
    <row r="97" spans="1:24" x14ac:dyDescent="0.25">
      <c r="A97" s="170" t="s">
        <v>26</v>
      </c>
      <c r="B97" s="171"/>
      <c r="C97" s="172"/>
      <c r="D97" s="25"/>
      <c r="E97" s="25"/>
      <c r="F97" s="25">
        <v>5</v>
      </c>
      <c r="G97" s="25">
        <v>5</v>
      </c>
      <c r="H97" s="25"/>
      <c r="I97" s="25"/>
      <c r="J97" s="25"/>
      <c r="K97" s="25"/>
      <c r="L97" s="25"/>
      <c r="M97" s="25"/>
      <c r="N97" s="25"/>
      <c r="O97" s="25"/>
      <c r="P97" s="25">
        <v>7.4999999999999997E-2</v>
      </c>
      <c r="Q97" s="25">
        <v>5.0000000000000001E-4</v>
      </c>
      <c r="R97" s="25"/>
      <c r="S97" s="25"/>
      <c r="T97" s="25"/>
      <c r="U97" s="25"/>
      <c r="V97" s="25"/>
      <c r="W97" s="25"/>
      <c r="X97" s="25"/>
    </row>
    <row r="98" spans="1:24" x14ac:dyDescent="0.25">
      <c r="A98" s="170" t="s">
        <v>27</v>
      </c>
      <c r="B98" s="171"/>
      <c r="C98" s="172"/>
      <c r="D98" s="25"/>
      <c r="E98" s="25"/>
      <c r="F98" s="25">
        <v>106.5</v>
      </c>
      <c r="G98" s="25">
        <v>106.5</v>
      </c>
      <c r="H98" s="25"/>
      <c r="I98" s="25"/>
      <c r="J98" s="25"/>
      <c r="K98" s="25"/>
      <c r="L98" s="25"/>
      <c r="M98" s="25"/>
      <c r="N98" s="25"/>
      <c r="O98" s="25"/>
      <c r="P98" s="23"/>
      <c r="Q98" s="23"/>
      <c r="R98" s="23"/>
      <c r="S98" s="23"/>
      <c r="T98" s="25"/>
      <c r="U98" s="25"/>
      <c r="V98" s="25"/>
      <c r="W98" s="25"/>
      <c r="X98" s="25"/>
    </row>
    <row r="99" spans="1:24" x14ac:dyDescent="0.25">
      <c r="A99" s="173" t="s">
        <v>299</v>
      </c>
      <c r="B99" s="174"/>
      <c r="C99" s="175"/>
      <c r="D99" s="45" t="s">
        <v>298</v>
      </c>
      <c r="E99" s="45">
        <v>80</v>
      </c>
      <c r="F99" s="45">
        <v>94.4</v>
      </c>
      <c r="G99" s="45">
        <v>80</v>
      </c>
      <c r="H99" s="45">
        <v>0.88</v>
      </c>
      <c r="I99" s="45">
        <v>0.16</v>
      </c>
      <c r="J99" s="45">
        <v>3.04</v>
      </c>
      <c r="K99" s="45">
        <v>17.600000000000001</v>
      </c>
      <c r="L99" s="46">
        <v>0.05</v>
      </c>
      <c r="M99" s="46">
        <v>14</v>
      </c>
      <c r="N99" s="46">
        <v>0</v>
      </c>
      <c r="O99" s="46">
        <v>0.03</v>
      </c>
      <c r="P99" s="46">
        <v>0</v>
      </c>
      <c r="Q99" s="46">
        <v>0</v>
      </c>
      <c r="R99" s="46">
        <v>0</v>
      </c>
      <c r="S99" s="46">
        <v>0</v>
      </c>
      <c r="T99" s="46">
        <v>11.2</v>
      </c>
      <c r="U99" s="46">
        <v>232</v>
      </c>
      <c r="V99" s="46">
        <v>20.8</v>
      </c>
      <c r="W99" s="46">
        <v>16</v>
      </c>
      <c r="X99" s="46">
        <v>0.72</v>
      </c>
    </row>
    <row r="100" spans="1:24" x14ac:dyDescent="0.25">
      <c r="A100" s="176" t="s">
        <v>186</v>
      </c>
      <c r="B100" s="177"/>
      <c r="C100" s="178"/>
      <c r="D100" s="23" t="s">
        <v>187</v>
      </c>
      <c r="E100" s="23">
        <v>200</v>
      </c>
      <c r="F100" s="23"/>
      <c r="G100" s="23"/>
      <c r="H100" s="32">
        <v>0.31</v>
      </c>
      <c r="I100" s="32">
        <v>0</v>
      </c>
      <c r="J100" s="32">
        <v>39.4</v>
      </c>
      <c r="K100" s="32">
        <v>160</v>
      </c>
      <c r="L100" s="32">
        <v>0.01</v>
      </c>
      <c r="M100" s="32">
        <v>2.4</v>
      </c>
      <c r="N100" s="32">
        <v>0</v>
      </c>
      <c r="O100" s="32">
        <v>0.02</v>
      </c>
      <c r="P100" s="23">
        <f>SUM(P102:P105)</f>
        <v>0</v>
      </c>
      <c r="Q100" s="23">
        <f t="shared" ref="Q100:S100" si="20">SUM(Q102:Q105)</f>
        <v>0</v>
      </c>
      <c r="R100" s="23">
        <f t="shared" si="20"/>
        <v>0</v>
      </c>
      <c r="S100" s="23">
        <f t="shared" si="20"/>
        <v>0</v>
      </c>
      <c r="T100" s="32">
        <v>22.46</v>
      </c>
      <c r="U100" s="32">
        <v>149.63999999999999</v>
      </c>
      <c r="V100" s="32">
        <v>18.5</v>
      </c>
      <c r="W100" s="32">
        <v>7.26</v>
      </c>
      <c r="X100" s="32">
        <v>0.19</v>
      </c>
    </row>
    <row r="101" spans="1:24" x14ac:dyDescent="0.25">
      <c r="A101" s="176" t="s">
        <v>188</v>
      </c>
      <c r="B101" s="177"/>
      <c r="C101" s="178"/>
      <c r="D101" s="23"/>
      <c r="E101" s="23"/>
      <c r="F101" s="23"/>
      <c r="G101" s="23"/>
      <c r="H101" s="23"/>
      <c r="I101" s="23"/>
      <c r="J101" s="23"/>
      <c r="K101" s="23"/>
      <c r="L101" s="25"/>
      <c r="M101" s="25"/>
      <c r="N101" s="25"/>
      <c r="O101" s="25"/>
      <c r="P101" s="23"/>
      <c r="Q101" s="23"/>
      <c r="R101" s="23"/>
      <c r="S101" s="23"/>
      <c r="T101" s="25"/>
      <c r="U101" s="25"/>
      <c r="V101" s="25"/>
      <c r="W101" s="25"/>
      <c r="X101" s="25"/>
    </row>
    <row r="102" spans="1:24" x14ac:dyDescent="0.25">
      <c r="A102" s="170" t="s">
        <v>189</v>
      </c>
      <c r="B102" s="171"/>
      <c r="C102" s="172"/>
      <c r="D102" s="28"/>
      <c r="E102" s="28"/>
      <c r="F102" s="28">
        <v>60</v>
      </c>
      <c r="G102" s="28">
        <v>60</v>
      </c>
      <c r="H102" s="23"/>
      <c r="I102" s="23"/>
      <c r="J102" s="23"/>
      <c r="K102" s="23"/>
      <c r="L102" s="25"/>
      <c r="M102" s="25"/>
      <c r="N102" s="25"/>
      <c r="O102" s="25"/>
      <c r="P102" s="23"/>
      <c r="Q102" s="23"/>
      <c r="R102" s="23"/>
      <c r="S102" s="23"/>
      <c r="T102" s="25"/>
      <c r="U102" s="25"/>
      <c r="V102" s="25"/>
      <c r="W102" s="25"/>
      <c r="X102" s="25"/>
    </row>
    <row r="103" spans="1:24" x14ac:dyDescent="0.25">
      <c r="A103" s="182" t="s">
        <v>67</v>
      </c>
      <c r="B103" s="171"/>
      <c r="C103" s="172"/>
      <c r="D103" s="28"/>
      <c r="E103" s="28"/>
      <c r="F103" s="28">
        <v>10</v>
      </c>
      <c r="G103" s="28">
        <v>10</v>
      </c>
      <c r="H103" s="23"/>
      <c r="I103" s="23"/>
      <c r="J103" s="23"/>
      <c r="K103" s="23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:24" s="6" customFormat="1" ht="12.75" x14ac:dyDescent="0.2">
      <c r="A104" s="170" t="s">
        <v>37</v>
      </c>
      <c r="B104" s="171"/>
      <c r="C104" s="172"/>
      <c r="D104" s="28"/>
      <c r="E104" s="28"/>
      <c r="F104" s="28">
        <v>10</v>
      </c>
      <c r="G104" s="28">
        <v>10</v>
      </c>
      <c r="H104" s="23"/>
      <c r="I104" s="23"/>
      <c r="J104" s="23"/>
      <c r="K104" s="23"/>
      <c r="L104" s="25"/>
      <c r="M104" s="25"/>
      <c r="N104" s="25"/>
      <c r="O104" s="25"/>
      <c r="P104" s="23"/>
      <c r="Q104" s="23"/>
      <c r="R104" s="23"/>
      <c r="S104" s="23"/>
      <c r="T104" s="25"/>
      <c r="U104" s="25"/>
      <c r="V104" s="25"/>
      <c r="W104" s="25"/>
      <c r="X104" s="25"/>
    </row>
    <row r="105" spans="1:24" x14ac:dyDescent="0.25">
      <c r="A105" s="170" t="s">
        <v>27</v>
      </c>
      <c r="B105" s="171"/>
      <c r="C105" s="172"/>
      <c r="D105" s="28"/>
      <c r="E105" s="28"/>
      <c r="F105" s="28">
        <v>144</v>
      </c>
      <c r="G105" s="28">
        <v>144</v>
      </c>
      <c r="H105" s="23"/>
      <c r="I105" s="23"/>
      <c r="J105" s="23"/>
      <c r="K105" s="23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x14ac:dyDescent="0.25">
      <c r="A106" s="234" t="s">
        <v>213</v>
      </c>
      <c r="B106" s="235"/>
      <c r="C106" s="236"/>
      <c r="D106" s="90" t="s">
        <v>144</v>
      </c>
      <c r="E106" s="24">
        <v>10</v>
      </c>
      <c r="F106" s="35"/>
      <c r="G106" s="35"/>
      <c r="H106" s="24">
        <v>0.08</v>
      </c>
      <c r="I106" s="24">
        <v>7.25</v>
      </c>
      <c r="J106" s="24">
        <v>0.13</v>
      </c>
      <c r="K106" s="36">
        <v>66</v>
      </c>
      <c r="L106" s="23">
        <v>0</v>
      </c>
      <c r="M106" s="23">
        <v>0</v>
      </c>
      <c r="N106" s="23">
        <v>40</v>
      </c>
      <c r="O106" s="23">
        <v>0.01</v>
      </c>
      <c r="P106" s="44">
        <v>0.15</v>
      </c>
      <c r="Q106" s="44">
        <v>1E-3</v>
      </c>
      <c r="R106" s="44">
        <v>0</v>
      </c>
      <c r="S106" s="44">
        <v>0</v>
      </c>
      <c r="T106" s="23">
        <v>2.4</v>
      </c>
      <c r="U106" s="23">
        <v>3</v>
      </c>
      <c r="V106" s="23">
        <v>3</v>
      </c>
      <c r="W106" s="23">
        <v>0</v>
      </c>
      <c r="X106" s="23">
        <v>0.02</v>
      </c>
    </row>
    <row r="107" spans="1:24" ht="12.75" customHeight="1" x14ac:dyDescent="0.25">
      <c r="A107" s="176" t="s">
        <v>286</v>
      </c>
      <c r="B107" s="177"/>
      <c r="C107" s="178"/>
      <c r="D107" s="84"/>
      <c r="E107" s="45">
        <v>15</v>
      </c>
      <c r="F107" s="45">
        <v>15</v>
      </c>
      <c r="G107" s="45"/>
      <c r="H107" s="45">
        <v>1.1499999999999999</v>
      </c>
      <c r="I107" s="45">
        <v>0.21</v>
      </c>
      <c r="J107" s="45">
        <v>5.65</v>
      </c>
      <c r="K107" s="87">
        <v>30.15</v>
      </c>
      <c r="L107" s="46">
        <v>0.03</v>
      </c>
      <c r="M107" s="46">
        <v>0</v>
      </c>
      <c r="N107" s="46">
        <v>0</v>
      </c>
      <c r="O107" s="46">
        <v>1.2999999999999999E-2</v>
      </c>
      <c r="P107" s="23">
        <v>0</v>
      </c>
      <c r="Q107" s="24">
        <v>8.0000000000000004E-4</v>
      </c>
      <c r="R107" s="23">
        <v>0</v>
      </c>
      <c r="S107" s="23">
        <v>0</v>
      </c>
      <c r="T107" s="46">
        <v>4.95</v>
      </c>
      <c r="U107" s="46">
        <v>36.6</v>
      </c>
      <c r="V107" s="46">
        <v>29.1</v>
      </c>
      <c r="W107" s="46">
        <v>8.5500000000000007</v>
      </c>
      <c r="X107" s="46">
        <v>0.67</v>
      </c>
    </row>
    <row r="108" spans="1:24" x14ac:dyDescent="0.25">
      <c r="A108" s="176" t="s">
        <v>32</v>
      </c>
      <c r="B108" s="177"/>
      <c r="C108" s="178"/>
      <c r="D108" s="26"/>
      <c r="E108" s="24">
        <v>25</v>
      </c>
      <c r="F108" s="24">
        <v>25</v>
      </c>
      <c r="G108" s="24"/>
      <c r="H108" s="24">
        <v>1.97</v>
      </c>
      <c r="I108" s="24">
        <v>0.25</v>
      </c>
      <c r="J108" s="24">
        <v>12.07</v>
      </c>
      <c r="K108" s="36">
        <v>58.45</v>
      </c>
      <c r="L108" s="23">
        <v>2.5000000000000001E-2</v>
      </c>
      <c r="M108" s="23">
        <v>0</v>
      </c>
      <c r="N108" s="23">
        <v>0</v>
      </c>
      <c r="O108" s="23">
        <v>0</v>
      </c>
      <c r="P108" s="23">
        <v>0</v>
      </c>
      <c r="Q108" s="23">
        <v>1.4E-3</v>
      </c>
      <c r="R108" s="23">
        <v>5.4999999999999997E-3</v>
      </c>
      <c r="S108" s="23">
        <v>7.1999999999999998E-3</v>
      </c>
      <c r="T108" s="23">
        <v>5.75</v>
      </c>
      <c r="U108" s="23">
        <v>0</v>
      </c>
      <c r="V108" s="23">
        <v>21.75</v>
      </c>
      <c r="W108" s="23">
        <v>8.25</v>
      </c>
      <c r="X108" s="23">
        <v>0.27</v>
      </c>
    </row>
    <row r="109" spans="1:24" x14ac:dyDescent="0.25">
      <c r="A109" s="176" t="s">
        <v>269</v>
      </c>
      <c r="B109" s="177"/>
      <c r="C109" s="178"/>
      <c r="D109" s="23"/>
      <c r="E109" s="23">
        <f>SUM(E84:E108)</f>
        <v>595</v>
      </c>
      <c r="F109" s="23"/>
      <c r="G109" s="23"/>
      <c r="H109" s="23">
        <f t="shared" ref="H109:O109" si="21">SUM(H84:H108)</f>
        <v>26.899999999999991</v>
      </c>
      <c r="I109" s="23">
        <f t="shared" si="21"/>
        <v>34.800000000000004</v>
      </c>
      <c r="J109" s="23">
        <f t="shared" si="21"/>
        <v>102.41</v>
      </c>
      <c r="K109" s="23">
        <f t="shared" si="21"/>
        <v>831.77</v>
      </c>
      <c r="L109" s="23">
        <f t="shared" si="21"/>
        <v>0.38600000000000001</v>
      </c>
      <c r="M109" s="23">
        <f t="shared" si="21"/>
        <v>19.062999999999999</v>
      </c>
      <c r="N109" s="23">
        <f t="shared" si="21"/>
        <v>153.65</v>
      </c>
      <c r="O109" s="23">
        <f t="shared" si="21"/>
        <v>0.33400000000000007</v>
      </c>
      <c r="P109" s="23">
        <f>SUM(P84+P90+P94+P99+P100+P106+P107+P108)</f>
        <v>0.22869999999999999</v>
      </c>
      <c r="Q109" s="23">
        <f t="shared" ref="Q109:S109" si="22">SUM(Q84+Q90+Q94+Q99+Q100+Q106+Q107+Q108)</f>
        <v>6.0300000000000006E-3</v>
      </c>
      <c r="R109" s="23">
        <f t="shared" si="22"/>
        <v>2.9789999999999997E-2</v>
      </c>
      <c r="S109" s="23">
        <f t="shared" si="22"/>
        <v>0.19650000000000001</v>
      </c>
      <c r="T109" s="23">
        <f>SUM(T84:T108)</f>
        <v>115.04</v>
      </c>
      <c r="U109" s="23">
        <f>SUM(U84:U108)</f>
        <v>868.52</v>
      </c>
      <c r="V109" s="23">
        <f>SUM(V84:V108)</f>
        <v>448.17</v>
      </c>
      <c r="W109" s="23">
        <f>SUM(W84:W108)</f>
        <v>195.21</v>
      </c>
      <c r="X109" s="23">
        <f>SUM(X84:X108)</f>
        <v>8.0299999999999994</v>
      </c>
    </row>
    <row r="110" spans="1:24" x14ac:dyDescent="0.25">
      <c r="A110" s="170"/>
      <c r="B110" s="171"/>
      <c r="C110" s="172"/>
      <c r="D110" s="185" t="s">
        <v>72</v>
      </c>
      <c r="E110" s="186"/>
      <c r="F110" s="186"/>
      <c r="G110" s="187"/>
      <c r="H110" s="25"/>
      <c r="I110" s="25"/>
      <c r="J110" s="25"/>
      <c r="K110" s="42"/>
      <c r="L110" s="25"/>
      <c r="M110" s="25"/>
      <c r="N110" s="25"/>
      <c r="O110" s="25"/>
      <c r="P110" s="23"/>
      <c r="Q110" s="23"/>
      <c r="R110" s="23"/>
      <c r="S110" s="23"/>
      <c r="T110" s="25"/>
      <c r="U110" s="25"/>
      <c r="V110" s="25"/>
      <c r="W110" s="25"/>
      <c r="X110" s="25"/>
    </row>
    <row r="111" spans="1:24" ht="16.5" customHeight="1" x14ac:dyDescent="0.25">
      <c r="A111" s="237" t="s">
        <v>62</v>
      </c>
      <c r="B111" s="237"/>
      <c r="C111" s="237"/>
      <c r="D111" s="23" t="s">
        <v>63</v>
      </c>
      <c r="E111" s="23">
        <v>190</v>
      </c>
      <c r="F111" s="23">
        <v>197</v>
      </c>
      <c r="G111" s="23">
        <v>190</v>
      </c>
      <c r="H111" s="24">
        <v>5.52</v>
      </c>
      <c r="I111" s="24">
        <v>4.76</v>
      </c>
      <c r="J111" s="24">
        <v>7.62</v>
      </c>
      <c r="K111" s="36">
        <v>95.24</v>
      </c>
      <c r="L111" s="23">
        <v>7.5999999999999998E-2</v>
      </c>
      <c r="M111" s="23">
        <v>1.33</v>
      </c>
      <c r="N111" s="23">
        <v>38.090000000000003</v>
      </c>
      <c r="O111" s="23">
        <v>0.32</v>
      </c>
      <c r="P111" s="154">
        <v>0.95</v>
      </c>
      <c r="Q111" s="154">
        <v>1.3299999999999999E-2</v>
      </c>
      <c r="R111" s="166">
        <v>0</v>
      </c>
      <c r="S111" s="166">
        <v>0</v>
      </c>
      <c r="T111" s="23">
        <v>228.57</v>
      </c>
      <c r="U111" s="23">
        <v>278.08999999999997</v>
      </c>
      <c r="V111" s="23">
        <v>171.43</v>
      </c>
      <c r="W111" s="23">
        <v>26.67</v>
      </c>
      <c r="X111" s="23">
        <v>0.19</v>
      </c>
    </row>
    <row r="112" spans="1:24" ht="13.5" customHeight="1" x14ac:dyDescent="0.25">
      <c r="A112" s="234" t="s">
        <v>306</v>
      </c>
      <c r="B112" s="235"/>
      <c r="C112" s="236"/>
      <c r="D112" s="23"/>
      <c r="E112" s="23">
        <v>10</v>
      </c>
      <c r="F112" s="23"/>
      <c r="G112" s="23"/>
      <c r="H112" s="23">
        <v>0.75</v>
      </c>
      <c r="I112" s="23">
        <v>1.33</v>
      </c>
      <c r="J112" s="23">
        <v>6.61</v>
      </c>
      <c r="K112" s="23">
        <v>41.5</v>
      </c>
      <c r="L112" s="23">
        <v>0</v>
      </c>
      <c r="M112" s="23">
        <v>0</v>
      </c>
      <c r="N112" s="23">
        <v>0</v>
      </c>
      <c r="O112" s="23">
        <v>0</v>
      </c>
      <c r="P112" s="25">
        <v>0</v>
      </c>
      <c r="Q112" s="25">
        <v>0</v>
      </c>
      <c r="R112" s="25">
        <v>0</v>
      </c>
      <c r="S112" s="25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</row>
    <row r="113" spans="1:24" x14ac:dyDescent="0.25">
      <c r="A113" s="176" t="s">
        <v>271</v>
      </c>
      <c r="B113" s="177"/>
      <c r="C113" s="178"/>
      <c r="D113" s="25"/>
      <c r="E113" s="23">
        <f>SUM(E111:E112)</f>
        <v>200</v>
      </c>
      <c r="F113" s="23"/>
      <c r="G113" s="23"/>
      <c r="H113" s="23">
        <f>SUM(H111:H112)</f>
        <v>6.27</v>
      </c>
      <c r="I113" s="23">
        <f t="shared" ref="I113:X113" si="23">SUM(I111:I112)</f>
        <v>6.09</v>
      </c>
      <c r="J113" s="23">
        <f t="shared" si="23"/>
        <v>14.23</v>
      </c>
      <c r="K113" s="23">
        <f t="shared" si="23"/>
        <v>136.74</v>
      </c>
      <c r="L113" s="23">
        <f t="shared" si="23"/>
        <v>7.5999999999999998E-2</v>
      </c>
      <c r="M113" s="23">
        <f t="shared" si="23"/>
        <v>1.33</v>
      </c>
      <c r="N113" s="23">
        <f t="shared" si="23"/>
        <v>38.090000000000003</v>
      </c>
      <c r="O113" s="23">
        <f t="shared" si="23"/>
        <v>0.32</v>
      </c>
      <c r="P113" s="23">
        <f t="shared" si="23"/>
        <v>0.95</v>
      </c>
      <c r="Q113" s="23">
        <f t="shared" si="23"/>
        <v>1.3299999999999999E-2</v>
      </c>
      <c r="R113" s="23">
        <f t="shared" si="23"/>
        <v>0</v>
      </c>
      <c r="S113" s="23">
        <f t="shared" si="23"/>
        <v>0</v>
      </c>
      <c r="T113" s="23">
        <f t="shared" si="23"/>
        <v>228.57</v>
      </c>
      <c r="U113" s="23">
        <f t="shared" si="23"/>
        <v>278.08999999999997</v>
      </c>
      <c r="V113" s="23">
        <f t="shared" si="23"/>
        <v>171.43</v>
      </c>
      <c r="W113" s="23">
        <f t="shared" si="23"/>
        <v>26.67</v>
      </c>
      <c r="X113" s="23">
        <f t="shared" si="23"/>
        <v>0.19</v>
      </c>
    </row>
    <row r="114" spans="1:24" x14ac:dyDescent="0.25">
      <c r="A114" s="112" t="s">
        <v>84</v>
      </c>
      <c r="B114" s="113"/>
      <c r="C114" s="114"/>
      <c r="D114" s="25"/>
      <c r="E114" s="23">
        <f>SUM(E27+E30+E69+E82+E109+E113)</f>
        <v>2735</v>
      </c>
      <c r="F114" s="23"/>
      <c r="G114" s="23"/>
      <c r="H114" s="23">
        <f t="shared" ref="H114:S114" si="24">SUM(H27+H30+H69+H82+H109+H113)</f>
        <v>105.06999999999998</v>
      </c>
      <c r="I114" s="23">
        <f t="shared" si="24"/>
        <v>101.94</v>
      </c>
      <c r="J114" s="23">
        <f t="shared" si="24"/>
        <v>434.18499999999995</v>
      </c>
      <c r="K114" s="23">
        <f t="shared" si="24"/>
        <v>3133.058</v>
      </c>
      <c r="L114" s="23">
        <f t="shared" si="24"/>
        <v>3.7189999999999999</v>
      </c>
      <c r="M114" s="23">
        <f t="shared" si="24"/>
        <v>80.891999999999996</v>
      </c>
      <c r="N114" s="23">
        <f t="shared" si="24"/>
        <v>475.72</v>
      </c>
      <c r="O114" s="23">
        <f t="shared" si="24"/>
        <v>1.8000000000000003</v>
      </c>
      <c r="P114" s="23">
        <f t="shared" si="24"/>
        <v>5.2389000000000001</v>
      </c>
      <c r="Q114" s="23">
        <f t="shared" si="24"/>
        <v>0.27568999999999999</v>
      </c>
      <c r="R114" s="23">
        <f t="shared" si="24"/>
        <v>8.4880000000000011E-2</v>
      </c>
      <c r="S114" s="23">
        <f t="shared" si="24"/>
        <v>1.2658700000000001</v>
      </c>
      <c r="T114" s="23">
        <f>SUM(T27+T30+T69+T82+T109+T113)</f>
        <v>1074.2699999999998</v>
      </c>
      <c r="U114" s="23">
        <f>SUM(U27+U30+U69+U82+U109+U113)</f>
        <v>4784.24</v>
      </c>
      <c r="V114" s="23">
        <f>SUM(V27+V30+V69+V82+V109+V113)</f>
        <v>1872.7800000000002</v>
      </c>
      <c r="W114" s="23">
        <f>SUM(W27+W30+W69+W82+W109+W113)</f>
        <v>592.31999999999994</v>
      </c>
      <c r="X114" s="23">
        <f>SUM(X27+X30+X69+X82+X109+X113)</f>
        <v>30.390000000000004</v>
      </c>
    </row>
    <row r="115" spans="1:24" ht="12.75" customHeight="1" x14ac:dyDescent="0.25"/>
    <row r="116" spans="1:24" ht="16.5" customHeight="1" x14ac:dyDescent="0.25"/>
    <row r="117" spans="1:24" ht="13.5" customHeight="1" x14ac:dyDescent="0.25"/>
  </sheetData>
  <mergeCells count="145">
    <mergeCell ref="A1:B1"/>
    <mergeCell ref="C1:G1"/>
    <mergeCell ref="H1:I1"/>
    <mergeCell ref="A2:B2"/>
    <mergeCell ref="C2:G2"/>
    <mergeCell ref="E3:E5"/>
    <mergeCell ref="F3:F5"/>
    <mergeCell ref="G3:G5"/>
    <mergeCell ref="H3:K3"/>
    <mergeCell ref="A3:C3"/>
    <mergeCell ref="A4:C4"/>
    <mergeCell ref="A5:C5"/>
    <mergeCell ref="Q3:X3"/>
    <mergeCell ref="L3:P3"/>
    <mergeCell ref="A6:C6"/>
    <mergeCell ref="D6:G6"/>
    <mergeCell ref="A7:C7"/>
    <mergeCell ref="A8:C8"/>
    <mergeCell ref="A9:C9"/>
    <mergeCell ref="A10:C10"/>
    <mergeCell ref="O4:O5"/>
    <mergeCell ref="T4:T5"/>
    <mergeCell ref="V4:V5"/>
    <mergeCell ref="W4:W5"/>
    <mergeCell ref="X4:X5"/>
    <mergeCell ref="H4:H5"/>
    <mergeCell ref="I4:I5"/>
    <mergeCell ref="J4:J5"/>
    <mergeCell ref="K4:K5"/>
    <mergeCell ref="L4:L5"/>
    <mergeCell ref="M4:M5"/>
    <mergeCell ref="N4:N5"/>
    <mergeCell ref="P4:P5"/>
    <mergeCell ref="Q4:Q5"/>
    <mergeCell ref="R4:R5"/>
    <mergeCell ref="S4:S5"/>
    <mergeCell ref="A26:C26"/>
    <mergeCell ref="A19:C19"/>
    <mergeCell ref="A20:C20"/>
    <mergeCell ref="A21:C21"/>
    <mergeCell ref="A22:C22"/>
    <mergeCell ref="A44:C44"/>
    <mergeCell ref="A45:C45"/>
    <mergeCell ref="A35:C35"/>
    <mergeCell ref="A36:C36"/>
    <mergeCell ref="A40:C40"/>
    <mergeCell ref="A41:C41"/>
    <mergeCell ref="A42:C42"/>
    <mergeCell ref="A32:C32"/>
    <mergeCell ref="A25:C25"/>
    <mergeCell ref="D70:G70"/>
    <mergeCell ref="D83:G83"/>
    <mergeCell ref="A100:C100"/>
    <mergeCell ref="A61:C61"/>
    <mergeCell ref="A62:C62"/>
    <mergeCell ref="A63:C63"/>
    <mergeCell ref="A64:C64"/>
    <mergeCell ref="A65:C65"/>
    <mergeCell ref="A66:C66"/>
    <mergeCell ref="A67:C67"/>
    <mergeCell ref="A68:C68"/>
    <mergeCell ref="A83:C83"/>
    <mergeCell ref="A84:C84"/>
    <mergeCell ref="A85:C85"/>
    <mergeCell ref="A98:C98"/>
    <mergeCell ref="A96:C96"/>
    <mergeCell ref="A86:C86"/>
    <mergeCell ref="A87:C87"/>
    <mergeCell ref="A97:C97"/>
    <mergeCell ref="A88:C88"/>
    <mergeCell ref="A69:C69"/>
    <mergeCell ref="A72:C72"/>
    <mergeCell ref="A73:C73"/>
    <mergeCell ref="A94:C94"/>
    <mergeCell ref="A111:C111"/>
    <mergeCell ref="A112:C112"/>
    <mergeCell ref="A113:C113"/>
    <mergeCell ref="A110:C110"/>
    <mergeCell ref="D110:G110"/>
    <mergeCell ref="A71:C71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91:C91"/>
    <mergeCell ref="A92:C92"/>
    <mergeCell ref="A82:C82"/>
    <mergeCell ref="A93:C93"/>
    <mergeCell ref="A81:C81"/>
    <mergeCell ref="A76:C76"/>
    <mergeCell ref="A95:C95"/>
    <mergeCell ref="A99:C99"/>
    <mergeCell ref="A77:C77"/>
    <mergeCell ref="A90:C90"/>
    <mergeCell ref="A74:C74"/>
    <mergeCell ref="A75:C75"/>
    <mergeCell ref="A70:C70"/>
    <mergeCell ref="A78:C78"/>
    <mergeCell ref="A79:C79"/>
    <mergeCell ref="A80:C80"/>
    <mergeCell ref="A89:C89"/>
    <mergeCell ref="A60:C60"/>
    <mergeCell ref="U4:U5"/>
    <mergeCell ref="A14:C14"/>
    <mergeCell ref="A15:C15"/>
    <mergeCell ref="A16:C16"/>
    <mergeCell ref="A17:C17"/>
    <mergeCell ref="A18:C18"/>
    <mergeCell ref="A57:C57"/>
    <mergeCell ref="A58:C58"/>
    <mergeCell ref="A11:C11"/>
    <mergeCell ref="A12:C12"/>
    <mergeCell ref="A13:C13"/>
    <mergeCell ref="A24:C24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23:C23"/>
    <mergeCell ref="D31:G31"/>
    <mergeCell ref="D28:G28"/>
    <mergeCell ref="A59:C59"/>
    <mergeCell ref="A43:C43"/>
    <mergeCell ref="A33:C33"/>
    <mergeCell ref="A34:C34"/>
    <mergeCell ref="A37:C37"/>
    <mergeCell ref="A38:C38"/>
    <mergeCell ref="A39:C39"/>
    <mergeCell ref="A27:C27"/>
    <mergeCell ref="A28:C28"/>
    <mergeCell ref="A30:C30"/>
    <mergeCell ref="A31:C31"/>
    <mergeCell ref="A46:C46"/>
    <mergeCell ref="A56:C56"/>
    <mergeCell ref="A29:C29"/>
  </mergeCells>
  <pageMargins left="0" right="0" top="0" bottom="0" header="0" footer="0"/>
  <pageSetup paperSize="9" scale="90" fitToHeight="0" orientation="landscape" r:id="rId1"/>
  <ignoredErrors>
    <ignoredError sqref="P19:S19 P61:S61 P94:S94 P100:S100 P71:S7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4"/>
  <sheetViews>
    <sheetView topLeftCell="A76" workbookViewId="0">
      <selection activeCell="A90" sqref="A90:C91"/>
    </sheetView>
  </sheetViews>
  <sheetFormatPr defaultRowHeight="15" x14ac:dyDescent="0.25"/>
  <cols>
    <col min="3" max="3" width="7.28515625" customWidth="1"/>
    <col min="4" max="4" width="7.5703125" customWidth="1"/>
    <col min="5" max="5" width="7.140625" customWidth="1"/>
    <col min="6" max="6" width="7" customWidth="1"/>
    <col min="7" max="7" width="7.85546875" customWidth="1"/>
    <col min="8" max="8" width="6.85546875" customWidth="1"/>
    <col min="9" max="9" width="6.42578125" customWidth="1"/>
    <col min="10" max="10" width="6" customWidth="1"/>
    <col min="11" max="11" width="9" customWidth="1"/>
    <col min="12" max="12" width="7" customWidth="1"/>
    <col min="13" max="13" width="7.140625" customWidth="1"/>
    <col min="14" max="14" width="5.85546875" customWidth="1"/>
    <col min="15" max="15" width="6.42578125" customWidth="1"/>
    <col min="16" max="16" width="7.7109375" customWidth="1"/>
    <col min="17" max="17" width="8.140625" customWidth="1"/>
    <col min="18" max="18" width="9" customWidth="1"/>
    <col min="19" max="19" width="7.5703125" customWidth="1"/>
    <col min="20" max="20" width="7.28515625" customWidth="1"/>
    <col min="21" max="21" width="7" customWidth="1"/>
    <col min="22" max="22" width="7.42578125" customWidth="1"/>
    <col min="23" max="23" width="6.85546875" customWidth="1"/>
    <col min="24" max="24" width="6.28515625" customWidth="1"/>
  </cols>
  <sheetData>
    <row r="1" spans="1:24" x14ac:dyDescent="0.25">
      <c r="A1" s="248" t="s">
        <v>209</v>
      </c>
      <c r="B1" s="249"/>
      <c r="C1" s="292" t="s">
        <v>314</v>
      </c>
      <c r="D1" s="292"/>
      <c r="E1" s="292"/>
      <c r="F1" s="292"/>
      <c r="G1" s="292"/>
      <c r="H1" s="248" t="s">
        <v>248</v>
      </c>
      <c r="I1" s="249"/>
      <c r="J1" s="249"/>
      <c r="K1" s="99"/>
      <c r="L1" s="99"/>
      <c r="M1" s="99"/>
      <c r="N1" s="99"/>
      <c r="O1" s="99"/>
      <c r="P1" s="67"/>
      <c r="Q1" s="67"/>
      <c r="R1" s="67"/>
      <c r="S1" s="67"/>
      <c r="T1" s="99"/>
      <c r="U1" s="99"/>
      <c r="V1" s="99"/>
      <c r="W1" s="99"/>
      <c r="X1" s="99"/>
    </row>
    <row r="2" spans="1:24" x14ac:dyDescent="0.25">
      <c r="A2" s="233" t="s">
        <v>210</v>
      </c>
      <c r="B2" s="233"/>
      <c r="C2" s="233" t="s">
        <v>211</v>
      </c>
      <c r="D2" s="233"/>
      <c r="E2" s="233"/>
      <c r="F2" s="233"/>
      <c r="G2" s="233"/>
      <c r="H2" s="99"/>
      <c r="I2" s="99"/>
      <c r="J2" s="99"/>
      <c r="K2" s="99"/>
      <c r="L2" s="99"/>
      <c r="M2" s="99"/>
      <c r="N2" s="99"/>
      <c r="O2" s="99"/>
      <c r="P2" s="95"/>
      <c r="Q2" s="95"/>
      <c r="R2" s="95"/>
      <c r="S2" s="95"/>
      <c r="T2" s="99"/>
      <c r="U2" s="99"/>
      <c r="V2" s="99"/>
      <c r="W2" s="99"/>
      <c r="X2" s="99"/>
    </row>
    <row r="3" spans="1:24" x14ac:dyDescent="0.25">
      <c r="A3" s="251" t="s">
        <v>4</v>
      </c>
      <c r="B3" s="252"/>
      <c r="C3" s="253"/>
      <c r="D3" s="49" t="s">
        <v>5</v>
      </c>
      <c r="E3" s="273" t="s">
        <v>288</v>
      </c>
      <c r="F3" s="272" t="s">
        <v>289</v>
      </c>
      <c r="G3" s="273" t="s">
        <v>290</v>
      </c>
      <c r="H3" s="244" t="s">
        <v>318</v>
      </c>
      <c r="I3" s="244"/>
      <c r="J3" s="244"/>
      <c r="K3" s="244"/>
      <c r="L3" s="185" t="s">
        <v>315</v>
      </c>
      <c r="M3" s="186"/>
      <c r="N3" s="186"/>
      <c r="O3" s="186"/>
      <c r="P3" s="187"/>
      <c r="Q3" s="202" t="s">
        <v>317</v>
      </c>
      <c r="R3" s="203"/>
      <c r="S3" s="203"/>
      <c r="T3" s="203"/>
      <c r="U3" s="203"/>
      <c r="V3" s="203"/>
      <c r="W3" s="203"/>
      <c r="X3" s="204"/>
    </row>
    <row r="4" spans="1:24" x14ac:dyDescent="0.25">
      <c r="A4" s="259" t="s">
        <v>6</v>
      </c>
      <c r="B4" s="260"/>
      <c r="C4" s="261"/>
      <c r="D4" s="51" t="s">
        <v>7</v>
      </c>
      <c r="E4" s="273"/>
      <c r="F4" s="272"/>
      <c r="G4" s="274"/>
      <c r="H4" s="244" t="s">
        <v>8</v>
      </c>
      <c r="I4" s="244" t="s">
        <v>9</v>
      </c>
      <c r="J4" s="244" t="s">
        <v>10</v>
      </c>
      <c r="K4" s="264" t="s">
        <v>11</v>
      </c>
      <c r="L4" s="264" t="s">
        <v>12</v>
      </c>
      <c r="M4" s="244" t="s">
        <v>13</v>
      </c>
      <c r="N4" s="208" t="s">
        <v>324</v>
      </c>
      <c r="O4" s="244" t="s">
        <v>14</v>
      </c>
      <c r="P4" s="200" t="s">
        <v>320</v>
      </c>
      <c r="Q4" s="202" t="s">
        <v>303</v>
      </c>
      <c r="R4" s="202" t="s">
        <v>304</v>
      </c>
      <c r="S4" s="202" t="s">
        <v>305</v>
      </c>
      <c r="T4" s="185" t="s">
        <v>15</v>
      </c>
      <c r="U4" s="185" t="s">
        <v>258</v>
      </c>
      <c r="V4" s="187" t="s">
        <v>16</v>
      </c>
      <c r="W4" s="244" t="s">
        <v>17</v>
      </c>
      <c r="X4" s="244" t="s">
        <v>18</v>
      </c>
    </row>
    <row r="5" spans="1:24" x14ac:dyDescent="0.25">
      <c r="A5" s="245" t="s">
        <v>19</v>
      </c>
      <c r="B5" s="246"/>
      <c r="C5" s="247"/>
      <c r="D5" s="52" t="s">
        <v>287</v>
      </c>
      <c r="E5" s="273"/>
      <c r="F5" s="272"/>
      <c r="G5" s="274"/>
      <c r="H5" s="244"/>
      <c r="I5" s="244"/>
      <c r="J5" s="244"/>
      <c r="K5" s="264"/>
      <c r="L5" s="264"/>
      <c r="M5" s="244"/>
      <c r="N5" s="209"/>
      <c r="O5" s="244"/>
      <c r="P5" s="200"/>
      <c r="Q5" s="202"/>
      <c r="R5" s="202"/>
      <c r="S5" s="202"/>
      <c r="T5" s="185"/>
      <c r="U5" s="185"/>
      <c r="V5" s="187"/>
      <c r="W5" s="244"/>
      <c r="X5" s="244"/>
    </row>
    <row r="6" spans="1:24" x14ac:dyDescent="0.25">
      <c r="A6" s="182"/>
      <c r="B6" s="183"/>
      <c r="C6" s="184"/>
      <c r="D6" s="186" t="s">
        <v>20</v>
      </c>
      <c r="E6" s="186"/>
      <c r="F6" s="186"/>
      <c r="G6" s="186"/>
      <c r="H6" s="125"/>
      <c r="I6" s="125"/>
      <c r="J6" s="125"/>
      <c r="K6" s="119"/>
      <c r="L6" s="25"/>
      <c r="M6" s="25"/>
      <c r="N6" s="25"/>
      <c r="O6" s="25"/>
      <c r="P6" s="22"/>
      <c r="Q6" s="22"/>
      <c r="R6" s="22"/>
      <c r="S6" s="22"/>
      <c r="T6" s="25"/>
      <c r="U6" s="25"/>
      <c r="V6" s="25"/>
      <c r="W6" s="25"/>
      <c r="X6" s="25"/>
    </row>
    <row r="7" spans="1:24" x14ac:dyDescent="0.25">
      <c r="A7" s="285" t="s">
        <v>89</v>
      </c>
      <c r="B7" s="286"/>
      <c r="C7" s="287"/>
      <c r="D7" s="45" t="s">
        <v>90</v>
      </c>
      <c r="E7" s="45">
        <v>200</v>
      </c>
      <c r="F7" s="45"/>
      <c r="G7" s="45"/>
      <c r="H7" s="45">
        <v>7.33</v>
      </c>
      <c r="I7" s="45">
        <v>11.44</v>
      </c>
      <c r="J7" s="45">
        <v>36.18</v>
      </c>
      <c r="K7" s="45">
        <v>278.32</v>
      </c>
      <c r="L7" s="46">
        <v>0.18</v>
      </c>
      <c r="M7" s="46">
        <v>1.1399999999999999</v>
      </c>
      <c r="N7" s="46">
        <v>56.64</v>
      </c>
      <c r="O7" s="46">
        <v>0.17</v>
      </c>
      <c r="P7" s="23">
        <f>SUM(P8:P13)</f>
        <v>0.375</v>
      </c>
      <c r="Q7" s="23">
        <f t="shared" ref="Q7:S7" si="0">SUM(Q8:Q13)</f>
        <v>1.6500000000000001E-2</v>
      </c>
      <c r="R7" s="23">
        <f t="shared" si="0"/>
        <v>1.4E-3</v>
      </c>
      <c r="S7" s="23">
        <f t="shared" si="0"/>
        <v>6.1200000000000004E-2</v>
      </c>
      <c r="T7" s="46">
        <v>134.86000000000001</v>
      </c>
      <c r="U7" s="46">
        <v>25.93</v>
      </c>
      <c r="V7" s="46">
        <v>180.05</v>
      </c>
      <c r="W7" s="79">
        <v>46.48</v>
      </c>
      <c r="X7" s="46">
        <v>1.2</v>
      </c>
    </row>
    <row r="8" spans="1:24" x14ac:dyDescent="0.25">
      <c r="A8" s="173" t="s">
        <v>244</v>
      </c>
      <c r="B8" s="174"/>
      <c r="C8" s="175"/>
      <c r="D8" s="80"/>
      <c r="E8" s="80">
        <v>5</v>
      </c>
      <c r="F8" s="80"/>
      <c r="G8" s="80"/>
      <c r="H8" s="34"/>
      <c r="I8" s="34"/>
      <c r="J8" s="34"/>
      <c r="K8" s="34"/>
      <c r="L8" s="34"/>
      <c r="M8" s="34"/>
      <c r="N8" s="34"/>
      <c r="O8" s="34"/>
      <c r="P8" s="25"/>
      <c r="Q8" s="25"/>
      <c r="R8" s="25"/>
      <c r="S8" s="25"/>
      <c r="T8" s="34"/>
      <c r="U8" s="34"/>
      <c r="V8" s="34"/>
      <c r="W8" s="81"/>
      <c r="X8" s="34"/>
    </row>
    <row r="9" spans="1:24" ht="14.25" customHeight="1" x14ac:dyDescent="0.25">
      <c r="A9" s="230" t="s">
        <v>24</v>
      </c>
      <c r="B9" s="231"/>
      <c r="C9" s="232"/>
      <c r="D9" s="82"/>
      <c r="E9" s="82"/>
      <c r="F9" s="82">
        <v>100</v>
      </c>
      <c r="G9" s="82">
        <v>100</v>
      </c>
      <c r="H9" s="34"/>
      <c r="I9" s="34"/>
      <c r="J9" s="34"/>
      <c r="K9" s="34"/>
      <c r="L9" s="34"/>
      <c r="M9" s="34"/>
      <c r="N9" s="34"/>
      <c r="O9" s="34"/>
      <c r="P9" s="25">
        <v>0.3</v>
      </c>
      <c r="Q9" s="25">
        <v>1.6E-2</v>
      </c>
      <c r="R9" s="25">
        <v>1.4E-3</v>
      </c>
      <c r="S9" s="25">
        <v>0.05</v>
      </c>
      <c r="T9" s="34"/>
      <c r="U9" s="34"/>
      <c r="V9" s="34"/>
      <c r="W9" s="34"/>
      <c r="X9" s="76"/>
    </row>
    <row r="10" spans="1:24" ht="13.5" customHeight="1" x14ac:dyDescent="0.25">
      <c r="A10" s="230" t="s">
        <v>91</v>
      </c>
      <c r="B10" s="231"/>
      <c r="C10" s="232"/>
      <c r="D10" s="82"/>
      <c r="E10" s="82"/>
      <c r="F10" s="82">
        <v>40</v>
      </c>
      <c r="G10" s="82">
        <v>40</v>
      </c>
      <c r="H10" s="34"/>
      <c r="I10" s="34"/>
      <c r="J10" s="34"/>
      <c r="K10" s="34"/>
      <c r="L10" s="34"/>
      <c r="M10" s="34"/>
      <c r="N10" s="34"/>
      <c r="O10" s="34"/>
      <c r="P10" s="25"/>
      <c r="Q10" s="25"/>
      <c r="R10" s="25"/>
      <c r="S10" s="25">
        <v>1.12E-2</v>
      </c>
      <c r="T10" s="34"/>
      <c r="U10" s="34"/>
      <c r="V10" s="34"/>
      <c r="W10" s="34"/>
      <c r="X10" s="34"/>
    </row>
    <row r="11" spans="1:24" ht="13.5" customHeight="1" x14ac:dyDescent="0.25">
      <c r="A11" s="230" t="s">
        <v>26</v>
      </c>
      <c r="B11" s="231"/>
      <c r="C11" s="232"/>
      <c r="D11" s="82"/>
      <c r="E11" s="82"/>
      <c r="F11" s="82">
        <v>5</v>
      </c>
      <c r="G11" s="82">
        <v>5</v>
      </c>
      <c r="H11" s="34"/>
      <c r="I11" s="34"/>
      <c r="J11" s="34"/>
      <c r="K11" s="34"/>
      <c r="L11" s="34"/>
      <c r="M11" s="34"/>
      <c r="N11" s="34"/>
      <c r="O11" s="34"/>
      <c r="P11" s="25">
        <v>7.4999999999999997E-2</v>
      </c>
      <c r="Q11" s="25">
        <v>5.0000000000000001E-4</v>
      </c>
      <c r="R11" s="25"/>
      <c r="S11" s="25"/>
      <c r="T11" s="34"/>
      <c r="U11" s="34"/>
      <c r="V11" s="34"/>
      <c r="W11" s="34"/>
      <c r="X11" s="34"/>
    </row>
    <row r="12" spans="1:24" ht="13.5" customHeight="1" x14ac:dyDescent="0.25">
      <c r="A12" s="230" t="s">
        <v>67</v>
      </c>
      <c r="B12" s="231"/>
      <c r="C12" s="232"/>
      <c r="D12" s="82"/>
      <c r="E12" s="82"/>
      <c r="F12" s="82">
        <v>6.6</v>
      </c>
      <c r="G12" s="82">
        <v>6.6</v>
      </c>
      <c r="H12" s="20"/>
      <c r="I12" s="20"/>
      <c r="J12" s="20"/>
      <c r="K12" s="75"/>
      <c r="L12" s="19"/>
      <c r="M12" s="19"/>
      <c r="N12" s="19"/>
      <c r="O12" s="19"/>
      <c r="P12" s="25"/>
      <c r="Q12" s="25"/>
      <c r="R12" s="25"/>
      <c r="S12" s="25"/>
      <c r="T12" s="19"/>
      <c r="U12" s="19"/>
      <c r="V12" s="19"/>
      <c r="W12" s="19"/>
      <c r="X12" s="19"/>
    </row>
    <row r="13" spans="1:24" ht="13.5" customHeight="1" x14ac:dyDescent="0.25">
      <c r="A13" s="224" t="s">
        <v>27</v>
      </c>
      <c r="B13" s="225"/>
      <c r="C13" s="226"/>
      <c r="D13" s="82"/>
      <c r="E13" s="82"/>
      <c r="F13" s="82">
        <v>82.5</v>
      </c>
      <c r="G13" s="82">
        <v>82.5</v>
      </c>
      <c r="H13" s="83"/>
      <c r="I13" s="34"/>
      <c r="J13" s="34"/>
      <c r="K13" s="34"/>
      <c r="L13" s="34"/>
      <c r="M13" s="34"/>
      <c r="N13" s="34"/>
      <c r="O13" s="34"/>
      <c r="P13" s="25"/>
      <c r="Q13" s="25"/>
      <c r="R13" s="25"/>
      <c r="S13" s="25"/>
      <c r="T13" s="34"/>
      <c r="U13" s="34"/>
      <c r="V13" s="34"/>
      <c r="W13" s="34"/>
      <c r="X13" s="34"/>
    </row>
    <row r="14" spans="1:24" ht="16.5" customHeight="1" x14ac:dyDescent="0.25">
      <c r="A14" s="188" t="s">
        <v>130</v>
      </c>
      <c r="B14" s="189"/>
      <c r="C14" s="190"/>
      <c r="D14" s="30" t="s">
        <v>131</v>
      </c>
      <c r="E14" s="31">
        <v>200</v>
      </c>
      <c r="F14" s="62"/>
      <c r="G14" s="63"/>
      <c r="H14" s="35">
        <v>1.52</v>
      </c>
      <c r="I14" s="35">
        <v>1.35</v>
      </c>
      <c r="J14" s="35">
        <v>15.9</v>
      </c>
      <c r="K14" s="52">
        <v>81</v>
      </c>
      <c r="L14" s="37">
        <v>0.04</v>
      </c>
      <c r="M14" s="37">
        <v>1.33</v>
      </c>
      <c r="N14" s="37">
        <v>10</v>
      </c>
      <c r="O14" s="37">
        <v>0.16</v>
      </c>
      <c r="P14" s="37">
        <f>SUM(P15:P18)</f>
        <v>0.15</v>
      </c>
      <c r="Q14" s="37">
        <f t="shared" ref="Q14:S14" si="1">SUM(Q15:Q18)</f>
        <v>8.0000000000000002E-3</v>
      </c>
      <c r="R14" s="37">
        <f t="shared" si="1"/>
        <v>6.9999999999999999E-4</v>
      </c>
      <c r="S14" s="37">
        <f t="shared" si="1"/>
        <v>2.5500000000000002E-2</v>
      </c>
      <c r="T14" s="37">
        <v>126.6</v>
      </c>
      <c r="U14" s="37">
        <v>154.6</v>
      </c>
      <c r="V14" s="37">
        <v>92.8</v>
      </c>
      <c r="W14" s="37">
        <v>15.4</v>
      </c>
      <c r="X14" s="37">
        <v>0.41</v>
      </c>
    </row>
    <row r="15" spans="1:24" ht="13.5" customHeight="1" x14ac:dyDescent="0.25">
      <c r="A15" s="275" t="s">
        <v>24</v>
      </c>
      <c r="B15" s="262"/>
      <c r="C15" s="263"/>
      <c r="D15" s="163"/>
      <c r="E15" s="65"/>
      <c r="F15" s="55">
        <v>50</v>
      </c>
      <c r="G15" s="55">
        <v>50</v>
      </c>
      <c r="H15" s="34"/>
      <c r="I15" s="34"/>
      <c r="J15" s="34"/>
      <c r="K15" s="34"/>
      <c r="L15" s="34"/>
      <c r="M15" s="66"/>
      <c r="N15" s="34"/>
      <c r="O15" s="34"/>
      <c r="P15" s="28">
        <v>0.15</v>
      </c>
      <c r="Q15" s="28">
        <v>8.0000000000000002E-3</v>
      </c>
      <c r="R15" s="28">
        <v>6.9999999999999999E-4</v>
      </c>
      <c r="S15" s="28">
        <v>2.5000000000000001E-2</v>
      </c>
      <c r="T15" s="34"/>
      <c r="U15" s="34"/>
      <c r="V15" s="34"/>
      <c r="W15" s="34"/>
      <c r="X15" s="34"/>
    </row>
    <row r="16" spans="1:24" ht="13.5" customHeight="1" x14ac:dyDescent="0.25">
      <c r="A16" s="218" t="s">
        <v>92</v>
      </c>
      <c r="B16" s="219"/>
      <c r="C16" s="220"/>
      <c r="D16" s="163"/>
      <c r="E16" s="65"/>
      <c r="F16" s="55">
        <v>0.5</v>
      </c>
      <c r="G16" s="55">
        <v>0.5</v>
      </c>
      <c r="H16" s="34"/>
      <c r="I16" s="34"/>
      <c r="J16" s="34"/>
      <c r="K16" s="34"/>
      <c r="L16" s="34"/>
      <c r="M16" s="34"/>
      <c r="N16" s="34"/>
      <c r="O16" s="34"/>
      <c r="P16" s="28"/>
      <c r="Q16" s="28"/>
      <c r="R16" s="28"/>
      <c r="S16" s="25">
        <v>5.0000000000000001E-4</v>
      </c>
      <c r="T16" s="34"/>
      <c r="U16" s="34"/>
      <c r="V16" s="34"/>
      <c r="W16" s="34"/>
      <c r="X16" s="34"/>
    </row>
    <row r="17" spans="1:24" ht="12.75" customHeight="1" x14ac:dyDescent="0.25">
      <c r="A17" s="218" t="s">
        <v>67</v>
      </c>
      <c r="B17" s="219"/>
      <c r="C17" s="220"/>
      <c r="D17" s="163"/>
      <c r="E17" s="65"/>
      <c r="F17" s="55">
        <v>10</v>
      </c>
      <c r="G17" s="55">
        <v>10</v>
      </c>
      <c r="H17" s="34"/>
      <c r="I17" s="34"/>
      <c r="J17" s="34"/>
      <c r="K17" s="34"/>
      <c r="L17" s="34"/>
      <c r="M17" s="34"/>
      <c r="N17" s="34"/>
      <c r="O17" s="34"/>
      <c r="P17" s="25"/>
      <c r="Q17" s="25"/>
      <c r="R17" s="25"/>
      <c r="S17" s="25"/>
      <c r="T17" s="34"/>
      <c r="U17" s="34"/>
      <c r="V17" s="34"/>
      <c r="W17" s="34"/>
      <c r="X17" s="34"/>
    </row>
    <row r="18" spans="1:24" ht="12.75" customHeight="1" x14ac:dyDescent="0.25">
      <c r="A18" s="275" t="s">
        <v>27</v>
      </c>
      <c r="B18" s="262"/>
      <c r="C18" s="263"/>
      <c r="D18" s="163"/>
      <c r="E18" s="65"/>
      <c r="F18" s="55">
        <v>100</v>
      </c>
      <c r="G18" s="55">
        <v>100</v>
      </c>
      <c r="H18" s="34"/>
      <c r="I18" s="34"/>
      <c r="J18" s="34"/>
      <c r="K18" s="34"/>
      <c r="L18" s="34"/>
      <c r="M18" s="34"/>
      <c r="N18" s="34"/>
      <c r="O18" s="34"/>
      <c r="P18" s="23"/>
      <c r="Q18" s="23"/>
      <c r="R18" s="23"/>
      <c r="S18" s="23"/>
      <c r="T18" s="34"/>
      <c r="U18" s="34"/>
      <c r="V18" s="34"/>
      <c r="W18" s="34"/>
      <c r="X18" s="34"/>
    </row>
    <row r="19" spans="1:24" x14ac:dyDescent="0.25">
      <c r="A19" s="176" t="s">
        <v>161</v>
      </c>
      <c r="B19" s="177"/>
      <c r="C19" s="178"/>
      <c r="D19" s="30" t="s">
        <v>162</v>
      </c>
      <c r="E19" s="31">
        <v>40</v>
      </c>
      <c r="F19" s="31">
        <v>40</v>
      </c>
      <c r="G19" s="31">
        <v>40</v>
      </c>
      <c r="H19" s="32">
        <v>5.08</v>
      </c>
      <c r="I19" s="32">
        <v>4.5999999999999996</v>
      </c>
      <c r="J19" s="32">
        <v>0.28000000000000003</v>
      </c>
      <c r="K19" s="32">
        <v>62.84</v>
      </c>
      <c r="L19" s="32">
        <v>0.03</v>
      </c>
      <c r="M19" s="32">
        <v>0</v>
      </c>
      <c r="N19" s="32">
        <v>100</v>
      </c>
      <c r="O19" s="32">
        <v>0.18</v>
      </c>
      <c r="P19" s="23">
        <v>0.88</v>
      </c>
      <c r="Q19" s="155">
        <v>1.44E-2</v>
      </c>
      <c r="R19" s="155">
        <v>4.4000000000000003E-3</v>
      </c>
      <c r="S19" s="155">
        <v>2.1999999999999999E-2</v>
      </c>
      <c r="T19" s="32">
        <v>22</v>
      </c>
      <c r="U19" s="32">
        <v>56</v>
      </c>
      <c r="V19" s="32">
        <v>76.8</v>
      </c>
      <c r="W19" s="32">
        <v>4.8</v>
      </c>
      <c r="X19" s="32">
        <v>1</v>
      </c>
    </row>
    <row r="20" spans="1:24" x14ac:dyDescent="0.25">
      <c r="A20" s="234" t="s">
        <v>213</v>
      </c>
      <c r="B20" s="235"/>
      <c r="C20" s="236"/>
      <c r="D20" s="90" t="s">
        <v>144</v>
      </c>
      <c r="E20" s="24">
        <v>10</v>
      </c>
      <c r="F20" s="35"/>
      <c r="G20" s="35"/>
      <c r="H20" s="24">
        <v>0.08</v>
      </c>
      <c r="I20" s="24">
        <v>7.25</v>
      </c>
      <c r="J20" s="24">
        <v>0.13</v>
      </c>
      <c r="K20" s="36">
        <v>66</v>
      </c>
      <c r="L20" s="23">
        <v>0</v>
      </c>
      <c r="M20" s="23">
        <v>0</v>
      </c>
      <c r="N20" s="23">
        <v>40</v>
      </c>
      <c r="O20" s="23">
        <v>0.01</v>
      </c>
      <c r="P20" s="44">
        <v>0.15</v>
      </c>
      <c r="Q20" s="44">
        <v>1E-3</v>
      </c>
      <c r="R20" s="44">
        <v>0</v>
      </c>
      <c r="S20" s="44">
        <v>0</v>
      </c>
      <c r="T20" s="23">
        <v>2.4</v>
      </c>
      <c r="U20" s="23">
        <v>3</v>
      </c>
      <c r="V20" s="23">
        <v>3</v>
      </c>
      <c r="W20" s="23">
        <v>0</v>
      </c>
      <c r="X20" s="23">
        <v>0.02</v>
      </c>
    </row>
    <row r="21" spans="1:24" ht="13.5" customHeight="1" x14ac:dyDescent="0.25">
      <c r="A21" s="176" t="s">
        <v>32</v>
      </c>
      <c r="B21" s="177"/>
      <c r="C21" s="178"/>
      <c r="D21" s="84"/>
      <c r="E21" s="45">
        <v>35</v>
      </c>
      <c r="F21" s="45">
        <v>35</v>
      </c>
      <c r="G21" s="45"/>
      <c r="H21" s="85">
        <v>2.76</v>
      </c>
      <c r="I21" s="85">
        <v>0.35</v>
      </c>
      <c r="J21" s="85">
        <v>16.899999999999999</v>
      </c>
      <c r="K21" s="86">
        <v>82.25</v>
      </c>
      <c r="L21" s="46">
        <v>5.6000000000000001E-2</v>
      </c>
      <c r="M21" s="46">
        <v>0</v>
      </c>
      <c r="N21" s="46">
        <v>0</v>
      </c>
      <c r="O21" s="46">
        <v>2.1000000000000001E-2</v>
      </c>
      <c r="P21" s="24">
        <v>0</v>
      </c>
      <c r="Q21" s="24">
        <v>3.2000000000000002E-3</v>
      </c>
      <c r="R21" s="24">
        <v>7.7000000000000002E-3</v>
      </c>
      <c r="S21" s="24">
        <v>0.01</v>
      </c>
      <c r="T21" s="46">
        <v>8.0500000000000007</v>
      </c>
      <c r="U21" s="46">
        <v>46.55</v>
      </c>
      <c r="V21" s="46">
        <v>30.45</v>
      </c>
      <c r="W21" s="46">
        <v>11.55</v>
      </c>
      <c r="X21" s="46">
        <v>0.7</v>
      </c>
    </row>
    <row r="22" spans="1:24" ht="13.5" customHeight="1" x14ac:dyDescent="0.25">
      <c r="A22" s="176" t="s">
        <v>286</v>
      </c>
      <c r="B22" s="177"/>
      <c r="C22" s="178"/>
      <c r="D22" s="84"/>
      <c r="E22" s="45">
        <v>15</v>
      </c>
      <c r="F22" s="45">
        <v>15</v>
      </c>
      <c r="G22" s="45"/>
      <c r="H22" s="45">
        <v>1.1499999999999999</v>
      </c>
      <c r="I22" s="45">
        <v>0.21</v>
      </c>
      <c r="J22" s="45">
        <v>5.65</v>
      </c>
      <c r="K22" s="87">
        <v>30.15</v>
      </c>
      <c r="L22" s="46">
        <v>0.03</v>
      </c>
      <c r="M22" s="46">
        <v>0</v>
      </c>
      <c r="N22" s="46">
        <v>0</v>
      </c>
      <c r="O22" s="46">
        <v>1.2999999999999999E-2</v>
      </c>
      <c r="P22" s="24">
        <v>0</v>
      </c>
      <c r="Q22" s="24">
        <v>8.0000000000000004E-4</v>
      </c>
      <c r="R22" s="24">
        <v>0</v>
      </c>
      <c r="S22" s="24">
        <v>0</v>
      </c>
      <c r="T22" s="46">
        <v>4.95</v>
      </c>
      <c r="U22" s="46">
        <v>36.6</v>
      </c>
      <c r="V22" s="46">
        <v>29.1</v>
      </c>
      <c r="W22" s="46">
        <v>8.5500000000000007</v>
      </c>
      <c r="X22" s="46">
        <v>0.67</v>
      </c>
    </row>
    <row r="23" spans="1:24" x14ac:dyDescent="0.25">
      <c r="A23" s="234" t="s">
        <v>265</v>
      </c>
      <c r="B23" s="235"/>
      <c r="C23" s="236"/>
      <c r="D23" s="26"/>
      <c r="E23" s="24">
        <f>SUM(E7:E22)</f>
        <v>505</v>
      </c>
      <c r="F23" s="24"/>
      <c r="G23" s="24"/>
      <c r="H23" s="24">
        <f t="shared" ref="H23:O23" si="2">SUM(H7:H22)</f>
        <v>17.919999999999998</v>
      </c>
      <c r="I23" s="24">
        <f>SUM(I7:I22)</f>
        <v>25.200000000000003</v>
      </c>
      <c r="J23" s="24">
        <f t="shared" si="2"/>
        <v>75.040000000000006</v>
      </c>
      <c r="K23" s="24">
        <f t="shared" si="2"/>
        <v>600.55999999999995</v>
      </c>
      <c r="L23" s="24">
        <f t="shared" si="2"/>
        <v>0.33599999999999997</v>
      </c>
      <c r="M23" s="24">
        <f t="shared" si="2"/>
        <v>2.4699999999999998</v>
      </c>
      <c r="N23" s="24">
        <f t="shared" si="2"/>
        <v>206.64</v>
      </c>
      <c r="O23" s="24">
        <f t="shared" si="2"/>
        <v>0.55400000000000005</v>
      </c>
      <c r="P23" s="24">
        <f>SUM(P7+P14+P19+P20+P21+P22)</f>
        <v>1.5549999999999999</v>
      </c>
      <c r="Q23" s="24">
        <f t="shared" ref="Q23:S23" si="3">SUM(Q7+Q14+Q19+Q20+Q21+Q22)</f>
        <v>4.3900000000000008E-2</v>
      </c>
      <c r="R23" s="24">
        <f t="shared" si="3"/>
        <v>1.4200000000000001E-2</v>
      </c>
      <c r="S23" s="24">
        <f t="shared" si="3"/>
        <v>0.11869999999999999</v>
      </c>
      <c r="T23" s="24">
        <f>SUM(T7:T22)</f>
        <v>298.86</v>
      </c>
      <c r="U23" s="24">
        <f>SUM(U7:U22)</f>
        <v>322.68</v>
      </c>
      <c r="V23" s="24">
        <f>SUM(V7:V22)</f>
        <v>412.20000000000005</v>
      </c>
      <c r="W23" s="24">
        <f>SUM(W7:W22)</f>
        <v>86.779999999999987</v>
      </c>
      <c r="X23" s="23">
        <f>SUM(X7:X22)</f>
        <v>4</v>
      </c>
    </row>
    <row r="24" spans="1:24" x14ac:dyDescent="0.25">
      <c r="A24" s="170"/>
      <c r="B24" s="171"/>
      <c r="C24" s="172"/>
      <c r="D24" s="185" t="s">
        <v>34</v>
      </c>
      <c r="E24" s="216"/>
      <c r="F24" s="216"/>
      <c r="G24" s="217"/>
      <c r="H24" s="26"/>
      <c r="I24" s="26"/>
      <c r="J24" s="26"/>
      <c r="K24" s="26"/>
      <c r="L24" s="25"/>
      <c r="M24" s="25"/>
      <c r="N24" s="25"/>
      <c r="O24" s="25"/>
      <c r="P24" s="23"/>
      <c r="Q24" s="23"/>
      <c r="R24" s="23"/>
      <c r="S24" s="23"/>
      <c r="T24" s="25"/>
      <c r="U24" s="25"/>
      <c r="V24" s="25"/>
      <c r="W24" s="25"/>
      <c r="X24" s="25"/>
    </row>
    <row r="25" spans="1:24" ht="12.75" customHeight="1" x14ac:dyDescent="0.25">
      <c r="A25" s="176" t="s">
        <v>150</v>
      </c>
      <c r="B25" s="177"/>
      <c r="C25" s="178"/>
      <c r="D25" s="23" t="s">
        <v>60</v>
      </c>
      <c r="E25" s="23">
        <v>200</v>
      </c>
      <c r="F25" s="23">
        <v>200</v>
      </c>
      <c r="G25" s="23">
        <v>200</v>
      </c>
      <c r="H25" s="23">
        <v>0.8</v>
      </c>
      <c r="I25" s="23">
        <v>0.4</v>
      </c>
      <c r="J25" s="23">
        <v>19.600000000000001</v>
      </c>
      <c r="K25" s="39">
        <v>94</v>
      </c>
      <c r="L25" s="23">
        <v>0.06</v>
      </c>
      <c r="M25" s="23">
        <v>20</v>
      </c>
      <c r="N25" s="23">
        <v>0</v>
      </c>
      <c r="O25" s="23">
        <v>0.04</v>
      </c>
      <c r="P25" s="23"/>
      <c r="Q25" s="23"/>
      <c r="R25" s="23"/>
      <c r="S25" s="23"/>
      <c r="T25" s="23">
        <v>32</v>
      </c>
      <c r="U25" s="23">
        <v>556</v>
      </c>
      <c r="V25" s="23">
        <v>22</v>
      </c>
      <c r="W25" s="23">
        <v>18</v>
      </c>
      <c r="X25" s="23">
        <v>4.4000000000000004</v>
      </c>
    </row>
    <row r="26" spans="1:24" x14ac:dyDescent="0.25">
      <c r="A26" s="234" t="s">
        <v>266</v>
      </c>
      <c r="B26" s="235"/>
      <c r="C26" s="236"/>
      <c r="D26" s="25"/>
      <c r="E26" s="23">
        <f t="shared" ref="E26" si="4">SUM(E25:E25)</f>
        <v>200</v>
      </c>
      <c r="F26" s="23"/>
      <c r="G26" s="23"/>
      <c r="H26" s="23">
        <f t="shared" ref="H26:X26" si="5">SUM(H25:H25)</f>
        <v>0.8</v>
      </c>
      <c r="I26" s="23">
        <f t="shared" si="5"/>
        <v>0.4</v>
      </c>
      <c r="J26" s="23">
        <f t="shared" si="5"/>
        <v>19.600000000000001</v>
      </c>
      <c r="K26" s="23">
        <f t="shared" si="5"/>
        <v>94</v>
      </c>
      <c r="L26" s="23">
        <f t="shared" si="5"/>
        <v>0.06</v>
      </c>
      <c r="M26" s="23">
        <f t="shared" si="5"/>
        <v>20</v>
      </c>
      <c r="N26" s="23">
        <f t="shared" si="5"/>
        <v>0</v>
      </c>
      <c r="O26" s="23">
        <f t="shared" si="5"/>
        <v>0.04</v>
      </c>
      <c r="P26" s="23">
        <f t="shared" si="5"/>
        <v>0</v>
      </c>
      <c r="Q26" s="23">
        <f t="shared" si="5"/>
        <v>0</v>
      </c>
      <c r="R26" s="23">
        <f t="shared" si="5"/>
        <v>0</v>
      </c>
      <c r="S26" s="23">
        <f t="shared" si="5"/>
        <v>0</v>
      </c>
      <c r="T26" s="23">
        <f t="shared" si="5"/>
        <v>32</v>
      </c>
      <c r="U26" s="23">
        <f t="shared" si="5"/>
        <v>556</v>
      </c>
      <c r="V26" s="23">
        <f t="shared" si="5"/>
        <v>22</v>
      </c>
      <c r="W26" s="23">
        <f t="shared" si="5"/>
        <v>18</v>
      </c>
      <c r="X26" s="23">
        <f t="shared" si="5"/>
        <v>4.4000000000000004</v>
      </c>
    </row>
    <row r="27" spans="1:24" x14ac:dyDescent="0.25">
      <c r="A27" s="170"/>
      <c r="B27" s="171"/>
      <c r="C27" s="172"/>
      <c r="D27" s="185" t="s">
        <v>39</v>
      </c>
      <c r="E27" s="216"/>
      <c r="F27" s="216"/>
      <c r="G27" s="217"/>
      <c r="H27" s="25"/>
      <c r="I27" s="25"/>
      <c r="J27" s="25"/>
      <c r="K27" s="25"/>
      <c r="L27" s="25"/>
      <c r="M27" s="25"/>
      <c r="N27" s="25"/>
      <c r="O27" s="25"/>
      <c r="P27" s="28"/>
      <c r="Q27" s="28"/>
      <c r="R27" s="28"/>
      <c r="S27" s="28"/>
      <c r="T27" s="25"/>
      <c r="U27" s="25"/>
      <c r="V27" s="25"/>
      <c r="W27" s="25"/>
      <c r="X27" s="25"/>
    </row>
    <row r="28" spans="1:24" x14ac:dyDescent="0.25">
      <c r="A28" s="240" t="s">
        <v>212</v>
      </c>
      <c r="B28" s="240"/>
      <c r="C28" s="240"/>
      <c r="D28" s="23" t="s">
        <v>229</v>
      </c>
      <c r="E28" s="23">
        <v>250</v>
      </c>
      <c r="F28" s="23"/>
      <c r="G28" s="23"/>
      <c r="H28" s="37">
        <v>2.69</v>
      </c>
      <c r="I28" s="37">
        <v>2.84</v>
      </c>
      <c r="J28" s="37">
        <v>17.46</v>
      </c>
      <c r="K28" s="165">
        <v>118.25</v>
      </c>
      <c r="L28" s="37">
        <v>0.11</v>
      </c>
      <c r="M28" s="37">
        <v>8.25</v>
      </c>
      <c r="N28" s="37">
        <v>0</v>
      </c>
      <c r="O28" s="37">
        <v>0.06</v>
      </c>
      <c r="P28" s="23">
        <f>SUM(P30:P36)</f>
        <v>0</v>
      </c>
      <c r="Q28" s="23">
        <f>SUM(Q30:Q36)</f>
        <v>4.7999999999999996E-3</v>
      </c>
      <c r="R28" s="23">
        <f t="shared" ref="R28:S28" si="6">SUM(R30:R36)</f>
        <v>1.8E-3</v>
      </c>
      <c r="S28" s="23">
        <f t="shared" si="6"/>
        <v>3.6399999999999995E-2</v>
      </c>
      <c r="T28" s="37">
        <v>29.2</v>
      </c>
      <c r="U28" s="37">
        <v>481.42</v>
      </c>
      <c r="V28" s="37">
        <v>67.58</v>
      </c>
      <c r="W28" s="37">
        <v>27.28</v>
      </c>
      <c r="X28" s="37">
        <v>1.1299999999999999</v>
      </c>
    </row>
    <row r="29" spans="1:24" x14ac:dyDescent="0.25">
      <c r="A29" s="234" t="s">
        <v>230</v>
      </c>
      <c r="B29" s="235"/>
      <c r="C29" s="236"/>
      <c r="D29" s="23"/>
      <c r="E29" s="23"/>
      <c r="F29" s="23"/>
      <c r="G29" s="23"/>
      <c r="H29" s="37"/>
      <c r="I29" s="37"/>
      <c r="J29" s="37"/>
      <c r="K29" s="165"/>
      <c r="L29" s="37"/>
      <c r="M29" s="37"/>
      <c r="N29" s="37"/>
      <c r="O29" s="37"/>
      <c r="P29" s="23"/>
      <c r="Q29" s="23"/>
      <c r="R29" s="23"/>
      <c r="S29" s="23"/>
      <c r="T29" s="37"/>
      <c r="U29" s="37"/>
      <c r="V29" s="37"/>
      <c r="W29" s="37"/>
      <c r="X29" s="37"/>
    </row>
    <row r="30" spans="1:24" x14ac:dyDescent="0.25">
      <c r="A30" s="224" t="s">
        <v>312</v>
      </c>
      <c r="B30" s="235"/>
      <c r="C30" s="236"/>
      <c r="D30" s="23"/>
      <c r="E30" s="23"/>
      <c r="F30" s="164">
        <v>10</v>
      </c>
      <c r="G30" s="164">
        <v>10</v>
      </c>
      <c r="H30" s="37"/>
      <c r="I30" s="37"/>
      <c r="J30" s="37"/>
      <c r="K30" s="165"/>
      <c r="L30" s="37"/>
      <c r="M30" s="37"/>
      <c r="N30" s="37"/>
      <c r="O30" s="37"/>
      <c r="Q30" s="29">
        <v>2.0000000000000001E-4</v>
      </c>
      <c r="R30" s="29">
        <v>1.8E-3</v>
      </c>
      <c r="S30" s="29">
        <v>2.3E-3</v>
      </c>
      <c r="T30" s="37"/>
      <c r="U30" s="37"/>
      <c r="V30" s="37"/>
      <c r="W30" s="37"/>
      <c r="X30" s="37"/>
    </row>
    <row r="31" spans="1:24" x14ac:dyDescent="0.25">
      <c r="A31" s="239" t="s">
        <v>43</v>
      </c>
      <c r="B31" s="239"/>
      <c r="C31" s="239"/>
      <c r="D31" s="25"/>
      <c r="E31" s="25"/>
      <c r="F31" s="25">
        <v>100</v>
      </c>
      <c r="G31" s="25">
        <v>75</v>
      </c>
      <c r="H31" s="19"/>
      <c r="I31" s="19"/>
      <c r="J31" s="19"/>
      <c r="K31" s="57"/>
      <c r="L31" s="19"/>
      <c r="M31" s="19"/>
      <c r="N31" s="19"/>
      <c r="O31" s="19"/>
      <c r="P31" s="28"/>
      <c r="Q31" s="28">
        <v>4.0000000000000001E-3</v>
      </c>
      <c r="R31" s="28"/>
      <c r="S31" s="28">
        <v>0.03</v>
      </c>
      <c r="T31" s="19"/>
      <c r="U31" s="19"/>
      <c r="V31" s="19"/>
      <c r="W31" s="19"/>
      <c r="X31" s="19"/>
    </row>
    <row r="32" spans="1:24" x14ac:dyDescent="0.25">
      <c r="A32" s="239" t="s">
        <v>44</v>
      </c>
      <c r="B32" s="239"/>
      <c r="C32" s="239"/>
      <c r="D32" s="25"/>
      <c r="E32" s="25"/>
      <c r="F32" s="25">
        <v>12.5</v>
      </c>
      <c r="G32" s="25">
        <v>10</v>
      </c>
      <c r="H32" s="19"/>
      <c r="I32" s="19"/>
      <c r="J32" s="19"/>
      <c r="K32" s="57"/>
      <c r="L32" s="19"/>
      <c r="M32" s="19"/>
      <c r="N32" s="19"/>
      <c r="O32" s="19"/>
      <c r="P32" s="23"/>
      <c r="Q32" s="28">
        <v>5.9999999999999995E-4</v>
      </c>
      <c r="R32" s="4"/>
      <c r="S32" s="28">
        <v>4.0000000000000002E-4</v>
      </c>
      <c r="T32" s="19"/>
      <c r="U32" s="19"/>
      <c r="V32" s="19"/>
      <c r="W32" s="19"/>
      <c r="X32" s="19"/>
    </row>
    <row r="33" spans="1:24" x14ac:dyDescent="0.25">
      <c r="A33" s="239" t="s">
        <v>45</v>
      </c>
      <c r="B33" s="239"/>
      <c r="C33" s="239"/>
      <c r="D33" s="58"/>
      <c r="E33" s="19"/>
      <c r="F33" s="19">
        <v>12</v>
      </c>
      <c r="G33" s="19">
        <v>10</v>
      </c>
      <c r="H33" s="19"/>
      <c r="I33" s="19"/>
      <c r="J33" s="19"/>
      <c r="K33" s="57"/>
      <c r="L33" s="19"/>
      <c r="M33" s="19"/>
      <c r="N33" s="19"/>
      <c r="O33" s="19"/>
      <c r="P33" s="23"/>
      <c r="Q33" s="28"/>
      <c r="R33" s="28"/>
      <c r="S33" s="25">
        <v>3.7000000000000002E-3</v>
      </c>
      <c r="T33" s="19"/>
      <c r="U33" s="19"/>
      <c r="V33" s="19"/>
      <c r="W33" s="19"/>
      <c r="X33" s="19"/>
    </row>
    <row r="34" spans="1:24" x14ac:dyDescent="0.25">
      <c r="A34" s="238" t="s">
        <v>47</v>
      </c>
      <c r="B34" s="239"/>
      <c r="C34" s="239"/>
      <c r="D34" s="58"/>
      <c r="E34" s="19"/>
      <c r="F34" s="19">
        <v>3</v>
      </c>
      <c r="G34" s="19">
        <v>3</v>
      </c>
      <c r="H34" s="19"/>
      <c r="I34" s="19"/>
      <c r="J34" s="19"/>
      <c r="K34" s="57"/>
      <c r="L34" s="19"/>
      <c r="M34" s="19"/>
      <c r="N34" s="19"/>
      <c r="O34" s="19"/>
      <c r="P34" s="25"/>
      <c r="Q34" s="25"/>
      <c r="R34" s="25"/>
      <c r="S34" s="25"/>
      <c r="T34" s="19"/>
      <c r="U34" s="19"/>
      <c r="V34" s="19"/>
      <c r="W34" s="19"/>
      <c r="X34" s="19"/>
    </row>
    <row r="35" spans="1:24" x14ac:dyDescent="0.25">
      <c r="A35" s="182" t="s">
        <v>108</v>
      </c>
      <c r="B35" s="183"/>
      <c r="C35" s="184"/>
      <c r="D35" s="23"/>
      <c r="E35" s="23"/>
      <c r="F35" s="25">
        <v>0.02</v>
      </c>
      <c r="G35" s="25">
        <v>0.02</v>
      </c>
      <c r="H35" s="59"/>
      <c r="I35" s="23"/>
      <c r="J35" s="23"/>
      <c r="K35" s="23"/>
      <c r="L35" s="25"/>
      <c r="M35" s="25"/>
      <c r="N35" s="25"/>
      <c r="O35" s="25"/>
      <c r="P35" s="23"/>
      <c r="Q35" s="23"/>
      <c r="R35" s="23"/>
      <c r="S35" s="23"/>
      <c r="T35" s="25"/>
      <c r="U35" s="25"/>
      <c r="V35" s="25"/>
      <c r="W35" s="25"/>
      <c r="X35" s="25"/>
    </row>
    <row r="36" spans="1:24" x14ac:dyDescent="0.25">
      <c r="A36" s="239" t="s">
        <v>27</v>
      </c>
      <c r="B36" s="239"/>
      <c r="C36" s="239"/>
      <c r="D36" s="58"/>
      <c r="E36" s="19"/>
      <c r="F36" s="19">
        <v>210</v>
      </c>
      <c r="G36" s="19">
        <v>210</v>
      </c>
      <c r="H36" s="19"/>
      <c r="I36" s="19"/>
      <c r="J36" s="19"/>
      <c r="K36" s="57"/>
      <c r="L36" s="19"/>
      <c r="M36" s="19"/>
      <c r="N36" s="19"/>
      <c r="O36" s="19"/>
      <c r="P36" s="25"/>
      <c r="Q36" s="25"/>
      <c r="R36" s="25"/>
      <c r="S36" s="25"/>
      <c r="T36" s="19"/>
      <c r="U36" s="19"/>
      <c r="V36" s="19"/>
      <c r="W36" s="19"/>
      <c r="X36" s="19"/>
    </row>
    <row r="37" spans="1:24" x14ac:dyDescent="0.25">
      <c r="A37" s="176" t="s">
        <v>255</v>
      </c>
      <c r="B37" s="177"/>
      <c r="C37" s="178"/>
      <c r="D37" s="23" t="s">
        <v>235</v>
      </c>
      <c r="E37" s="37">
        <v>90</v>
      </c>
      <c r="F37" s="37"/>
      <c r="G37" s="37"/>
      <c r="H37" s="43">
        <v>9.42</v>
      </c>
      <c r="I37" s="23">
        <v>11.27</v>
      </c>
      <c r="J37" s="23">
        <v>10.29</v>
      </c>
      <c r="K37" s="23">
        <v>182.25</v>
      </c>
      <c r="L37" s="23">
        <v>5.6000000000000001E-2</v>
      </c>
      <c r="M37" s="23">
        <v>0.64</v>
      </c>
      <c r="N37" s="23">
        <v>14.06</v>
      </c>
      <c r="O37" s="23">
        <v>0.1</v>
      </c>
      <c r="P37" s="44">
        <f>SUM(P38:P42)</f>
        <v>6.4799999999999996E-2</v>
      </c>
      <c r="Q37" s="44">
        <f t="shared" ref="Q37:S37" si="7">SUM(Q38:Q42)</f>
        <v>1.4200000000000001E-2</v>
      </c>
      <c r="R37" s="44">
        <f t="shared" si="7"/>
        <v>6.6E-3</v>
      </c>
      <c r="S37" s="44">
        <f t="shared" si="7"/>
        <v>7.4400000000000008E-2</v>
      </c>
      <c r="T37" s="23">
        <v>32.78</v>
      </c>
      <c r="U37" s="23">
        <v>144.34</v>
      </c>
      <c r="V37" s="23">
        <v>114.42</v>
      </c>
      <c r="W37" s="23">
        <v>34.68</v>
      </c>
      <c r="X37" s="23">
        <v>1.69</v>
      </c>
    </row>
    <row r="38" spans="1:24" x14ac:dyDescent="0.25">
      <c r="A38" s="182" t="s">
        <v>170</v>
      </c>
      <c r="B38" s="171"/>
      <c r="C38" s="172"/>
      <c r="D38" s="19"/>
      <c r="E38" s="19"/>
      <c r="F38" s="19">
        <v>90</v>
      </c>
      <c r="G38" s="19">
        <v>66.599999999999994</v>
      </c>
      <c r="H38" s="19"/>
      <c r="I38" s="19"/>
      <c r="J38" s="19"/>
      <c r="K38" s="57"/>
      <c r="L38" s="19"/>
      <c r="M38" s="19"/>
      <c r="N38" s="19"/>
      <c r="O38" s="19"/>
      <c r="P38" s="25"/>
      <c r="Q38" s="25">
        <v>9.9000000000000008E-3</v>
      </c>
      <c r="R38" s="25">
        <v>2.7000000000000001E-3</v>
      </c>
      <c r="S38" s="25">
        <v>5.67E-2</v>
      </c>
      <c r="T38" s="19"/>
      <c r="U38" s="19"/>
      <c r="V38" s="19"/>
      <c r="W38" s="19"/>
      <c r="X38" s="19"/>
    </row>
    <row r="39" spans="1:24" x14ac:dyDescent="0.25">
      <c r="A39" s="182" t="s">
        <v>51</v>
      </c>
      <c r="B39" s="171"/>
      <c r="C39" s="172"/>
      <c r="D39" s="19"/>
      <c r="E39" s="19"/>
      <c r="F39" s="19">
        <v>16.2</v>
      </c>
      <c r="G39" s="19">
        <v>16.2</v>
      </c>
      <c r="H39" s="19"/>
      <c r="I39" s="19"/>
      <c r="J39" s="19"/>
      <c r="K39" s="57"/>
      <c r="L39" s="19"/>
      <c r="M39" s="19"/>
      <c r="N39" s="19"/>
      <c r="O39" s="19"/>
      <c r="P39" s="25"/>
      <c r="Q39" s="25">
        <v>8.9999999999999998E-4</v>
      </c>
      <c r="R39" s="25">
        <v>3.5999999999999999E-3</v>
      </c>
      <c r="S39" s="25">
        <v>4.5999999999999999E-3</v>
      </c>
      <c r="T39" s="19"/>
      <c r="U39" s="19"/>
      <c r="V39" s="19"/>
      <c r="W39" s="19"/>
      <c r="X39" s="19"/>
    </row>
    <row r="40" spans="1:24" x14ac:dyDescent="0.25">
      <c r="A40" s="182" t="s">
        <v>118</v>
      </c>
      <c r="B40" s="171"/>
      <c r="C40" s="172"/>
      <c r="D40" s="19"/>
      <c r="E40" s="19"/>
      <c r="F40" s="19">
        <v>9</v>
      </c>
      <c r="G40" s="19">
        <v>9</v>
      </c>
      <c r="H40" s="19"/>
      <c r="I40" s="19"/>
      <c r="J40" s="19"/>
      <c r="K40" s="57"/>
      <c r="L40" s="19"/>
      <c r="M40" s="19"/>
      <c r="N40" s="19"/>
      <c r="O40" s="19"/>
      <c r="P40" s="25"/>
      <c r="Q40" s="25"/>
      <c r="R40" s="25"/>
      <c r="S40" s="25">
        <v>2.3E-3</v>
      </c>
      <c r="T40" s="19"/>
      <c r="U40" s="19"/>
      <c r="V40" s="19"/>
      <c r="W40" s="19"/>
      <c r="X40" s="19"/>
    </row>
    <row r="41" spans="1:24" x14ac:dyDescent="0.25">
      <c r="A41" s="182" t="s">
        <v>24</v>
      </c>
      <c r="B41" s="171"/>
      <c r="C41" s="172"/>
      <c r="D41" s="19"/>
      <c r="E41" s="19"/>
      <c r="F41" s="19">
        <v>21.6</v>
      </c>
      <c r="G41" s="19">
        <v>21.6</v>
      </c>
      <c r="H41" s="19"/>
      <c r="I41" s="19"/>
      <c r="J41" s="19"/>
      <c r="K41" s="57"/>
      <c r="L41" s="19"/>
      <c r="M41" s="19"/>
      <c r="N41" s="19"/>
      <c r="O41" s="19"/>
      <c r="P41" s="28">
        <v>6.4799999999999996E-2</v>
      </c>
      <c r="Q41" s="28">
        <v>3.3999999999999998E-3</v>
      </c>
      <c r="R41" s="28">
        <v>2.9999999999999997E-4</v>
      </c>
      <c r="S41" s="28">
        <v>1.0800000000000001E-2</v>
      </c>
      <c r="T41" s="19"/>
      <c r="U41" s="19"/>
      <c r="V41" s="19"/>
      <c r="W41" s="19"/>
      <c r="X41" s="19"/>
    </row>
    <row r="42" spans="1:24" x14ac:dyDescent="0.25">
      <c r="A42" s="182" t="s">
        <v>47</v>
      </c>
      <c r="B42" s="171"/>
      <c r="C42" s="172"/>
      <c r="D42" s="19"/>
      <c r="E42" s="19"/>
      <c r="F42" s="19">
        <v>5</v>
      </c>
      <c r="G42" s="19">
        <v>5</v>
      </c>
      <c r="H42" s="19"/>
      <c r="I42" s="19"/>
      <c r="J42" s="19"/>
      <c r="K42" s="57"/>
      <c r="L42" s="19"/>
      <c r="M42" s="19"/>
      <c r="N42" s="19"/>
      <c r="O42" s="19"/>
      <c r="P42" s="25"/>
      <c r="Q42" s="25"/>
      <c r="R42" s="25"/>
      <c r="S42" s="25"/>
      <c r="T42" s="19"/>
      <c r="U42" s="19"/>
      <c r="V42" s="19"/>
      <c r="W42" s="19"/>
      <c r="X42" s="19"/>
    </row>
    <row r="43" spans="1:24" ht="13.5" customHeight="1" x14ac:dyDescent="0.25">
      <c r="A43" s="176" t="s">
        <v>52</v>
      </c>
      <c r="B43" s="177"/>
      <c r="C43" s="178"/>
      <c r="D43" s="23" t="s">
        <v>53</v>
      </c>
      <c r="E43" s="37">
        <v>20</v>
      </c>
      <c r="F43" s="19"/>
      <c r="G43" s="19"/>
      <c r="H43" s="37">
        <v>0.28000000000000003</v>
      </c>
      <c r="I43" s="37">
        <v>1</v>
      </c>
      <c r="J43" s="37">
        <v>1.17</v>
      </c>
      <c r="K43" s="165">
        <v>14.82</v>
      </c>
      <c r="L43" s="37">
        <v>4.0000000000000001E-3</v>
      </c>
      <c r="M43" s="37">
        <v>8.0000000000000002E-3</v>
      </c>
      <c r="N43" s="37">
        <v>6.76</v>
      </c>
      <c r="O43" s="37">
        <v>6.0000000000000001E-3</v>
      </c>
      <c r="P43" s="37">
        <f>SUM(P44:P46)</f>
        <v>3.7000000000000002E-3</v>
      </c>
      <c r="Q43" s="37">
        <f t="shared" ref="Q43:S43" si="8">SUM(Q44:Q46)</f>
        <v>3.0000000000000001E-5</v>
      </c>
      <c r="R43" s="37">
        <f t="shared" si="8"/>
        <v>9.0000000000000006E-5</v>
      </c>
      <c r="S43" s="37">
        <f t="shared" si="8"/>
        <v>1E-4</v>
      </c>
      <c r="T43" s="37">
        <v>5.46</v>
      </c>
      <c r="U43" s="37">
        <v>7.88</v>
      </c>
      <c r="V43" s="37">
        <v>4.55</v>
      </c>
      <c r="W43" s="37">
        <v>1.06</v>
      </c>
      <c r="X43" s="37">
        <v>0.04</v>
      </c>
    </row>
    <row r="44" spans="1:24" x14ac:dyDescent="0.25">
      <c r="A44" s="182" t="s">
        <v>54</v>
      </c>
      <c r="B44" s="183"/>
      <c r="C44" s="184"/>
      <c r="D44" s="23"/>
      <c r="E44" s="37"/>
      <c r="F44" s="19">
        <v>5</v>
      </c>
      <c r="G44" s="19">
        <v>5</v>
      </c>
      <c r="H44" s="37"/>
      <c r="I44" s="37"/>
      <c r="J44" s="37"/>
      <c r="K44" s="165"/>
      <c r="L44" s="37"/>
      <c r="M44" s="37"/>
      <c r="N44" s="37"/>
      <c r="O44" s="37"/>
      <c r="P44" s="130">
        <v>3.7000000000000002E-3</v>
      </c>
      <c r="Q44" s="37"/>
      <c r="R44" s="37"/>
      <c r="S44" s="37"/>
      <c r="T44" s="37"/>
      <c r="U44" s="37"/>
      <c r="V44" s="37"/>
      <c r="W44" s="37"/>
      <c r="X44" s="37"/>
    </row>
    <row r="45" spans="1:24" x14ac:dyDescent="0.25">
      <c r="A45" s="182" t="s">
        <v>55</v>
      </c>
      <c r="B45" s="183"/>
      <c r="C45" s="184"/>
      <c r="D45" s="23"/>
      <c r="E45" s="37"/>
      <c r="F45" s="19">
        <v>1.5</v>
      </c>
      <c r="G45" s="19">
        <v>1.5</v>
      </c>
      <c r="H45" s="37"/>
      <c r="I45" s="37"/>
      <c r="J45" s="37"/>
      <c r="K45" s="165"/>
      <c r="L45" s="37"/>
      <c r="M45" s="37"/>
      <c r="N45" s="37"/>
      <c r="O45" s="37"/>
      <c r="P45" s="37"/>
      <c r="Q45" s="130">
        <v>3.0000000000000001E-5</v>
      </c>
      <c r="R45" s="130">
        <v>9.0000000000000006E-5</v>
      </c>
      <c r="S45" s="67">
        <v>1E-4</v>
      </c>
      <c r="T45" s="37"/>
      <c r="U45" s="37"/>
      <c r="V45" s="37"/>
      <c r="W45" s="37"/>
      <c r="X45" s="37"/>
    </row>
    <row r="46" spans="1:24" ht="16.5" customHeight="1" x14ac:dyDescent="0.25">
      <c r="A46" s="182" t="s">
        <v>27</v>
      </c>
      <c r="B46" s="183"/>
      <c r="C46" s="184"/>
      <c r="D46" s="23"/>
      <c r="E46" s="37"/>
      <c r="F46" s="19">
        <v>15</v>
      </c>
      <c r="G46" s="19">
        <v>15</v>
      </c>
      <c r="H46" s="37"/>
      <c r="I46" s="37"/>
      <c r="J46" s="37"/>
      <c r="K46" s="165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x14ac:dyDescent="0.25">
      <c r="A47" s="176" t="s">
        <v>104</v>
      </c>
      <c r="B47" s="177"/>
      <c r="C47" s="178"/>
      <c r="D47" s="23" t="s">
        <v>105</v>
      </c>
      <c r="E47" s="23">
        <v>200</v>
      </c>
      <c r="F47" s="23"/>
      <c r="G47" s="23"/>
      <c r="H47" s="56">
        <v>4.08</v>
      </c>
      <c r="I47" s="23">
        <v>7.36</v>
      </c>
      <c r="J47" s="23">
        <v>15.78</v>
      </c>
      <c r="K47" s="23">
        <v>154</v>
      </c>
      <c r="L47" s="23">
        <v>0.06</v>
      </c>
      <c r="M47" s="23">
        <v>34.159999999999997</v>
      </c>
      <c r="N47" s="23">
        <v>0</v>
      </c>
      <c r="O47" s="23">
        <v>0.08</v>
      </c>
      <c r="P47" s="25">
        <f>SUM(P48:P57)</f>
        <v>0</v>
      </c>
      <c r="Q47" s="44">
        <f t="shared" ref="Q47:S47" si="9">SUM(Q48:Q57)</f>
        <v>1.0240000000000001E-2</v>
      </c>
      <c r="R47" s="44">
        <f t="shared" si="9"/>
        <v>1E-4</v>
      </c>
      <c r="S47" s="44">
        <f t="shared" si="9"/>
        <v>3.7000000000000002E-3</v>
      </c>
      <c r="T47" s="23">
        <v>117.5</v>
      </c>
      <c r="U47" s="23">
        <v>673.48</v>
      </c>
      <c r="V47" s="23">
        <v>81.38</v>
      </c>
      <c r="W47" s="23">
        <v>41.7</v>
      </c>
      <c r="X47" s="23">
        <v>1.66</v>
      </c>
    </row>
    <row r="48" spans="1:24" x14ac:dyDescent="0.25">
      <c r="A48" s="182" t="s">
        <v>106</v>
      </c>
      <c r="B48" s="183"/>
      <c r="C48" s="184"/>
      <c r="D48" s="23"/>
      <c r="E48" s="23"/>
      <c r="F48" s="25">
        <v>284</v>
      </c>
      <c r="G48" s="25">
        <v>228</v>
      </c>
      <c r="H48" s="59"/>
      <c r="I48" s="23"/>
      <c r="J48" s="23"/>
      <c r="K48" s="23"/>
      <c r="L48" s="25"/>
      <c r="M48" s="25"/>
      <c r="N48" s="25"/>
      <c r="O48" s="25"/>
      <c r="P48" s="37"/>
      <c r="Q48" s="130">
        <v>9.9000000000000008E-3</v>
      </c>
      <c r="R48" s="130"/>
      <c r="S48" s="130"/>
      <c r="T48" s="25"/>
      <c r="U48" s="25"/>
      <c r="V48" s="25"/>
      <c r="W48" s="25"/>
      <c r="X48" s="25"/>
    </row>
    <row r="49" spans="1:24" x14ac:dyDescent="0.25">
      <c r="A49" s="182" t="s">
        <v>107</v>
      </c>
      <c r="B49" s="183"/>
      <c r="C49" s="184"/>
      <c r="D49" s="23"/>
      <c r="E49" s="23"/>
      <c r="F49" s="25">
        <v>0.2</v>
      </c>
      <c r="G49" s="25">
        <v>0.2</v>
      </c>
      <c r="H49" s="59"/>
      <c r="I49" s="23"/>
      <c r="J49" s="23"/>
      <c r="K49" s="23"/>
      <c r="L49" s="28"/>
      <c r="M49" s="28"/>
      <c r="N49" s="28"/>
      <c r="O49" s="28"/>
      <c r="P49" s="37"/>
      <c r="Q49" s="130"/>
      <c r="R49" s="130"/>
      <c r="S49" s="130"/>
      <c r="T49" s="28"/>
      <c r="U49" s="28"/>
      <c r="V49" s="28"/>
      <c r="W49" s="28"/>
      <c r="X49" s="28"/>
    </row>
    <row r="50" spans="1:24" x14ac:dyDescent="0.25">
      <c r="A50" s="182" t="s">
        <v>44</v>
      </c>
      <c r="B50" s="183"/>
      <c r="C50" s="184"/>
      <c r="D50" s="23"/>
      <c r="E50" s="23"/>
      <c r="F50" s="25">
        <v>6</v>
      </c>
      <c r="G50" s="25">
        <v>5</v>
      </c>
      <c r="H50" s="59"/>
      <c r="I50" s="23"/>
      <c r="J50" s="23"/>
      <c r="K50" s="23"/>
      <c r="L50" s="28"/>
      <c r="M50" s="28"/>
      <c r="N50" s="28"/>
      <c r="O50" s="28"/>
      <c r="P50" s="37"/>
      <c r="Q50" s="130">
        <v>2.9999999999999997E-4</v>
      </c>
      <c r="R50" s="130"/>
      <c r="S50" s="130">
        <v>2.0000000000000001E-4</v>
      </c>
      <c r="T50" s="28"/>
      <c r="U50" s="28"/>
      <c r="V50" s="28"/>
      <c r="W50" s="28"/>
      <c r="X50" s="28"/>
    </row>
    <row r="51" spans="1:24" x14ac:dyDescent="0.25">
      <c r="A51" s="182" t="s">
        <v>45</v>
      </c>
      <c r="B51" s="183"/>
      <c r="C51" s="184"/>
      <c r="D51" s="23"/>
      <c r="E51" s="23"/>
      <c r="F51" s="25">
        <v>10</v>
      </c>
      <c r="G51" s="25">
        <v>8</v>
      </c>
      <c r="H51" s="59"/>
      <c r="I51" s="23"/>
      <c r="J51" s="23"/>
      <c r="K51" s="23"/>
      <c r="L51" s="25"/>
      <c r="M51" s="25"/>
      <c r="N51" s="25"/>
      <c r="O51" s="25"/>
      <c r="P51" s="37"/>
      <c r="Q51" s="130"/>
      <c r="R51" s="130"/>
      <c r="S51" s="130">
        <v>3.0999999999999999E-3</v>
      </c>
      <c r="T51" s="25"/>
      <c r="U51" s="25"/>
      <c r="V51" s="25"/>
      <c r="W51" s="25"/>
      <c r="X51" s="25"/>
    </row>
    <row r="52" spans="1:24" x14ac:dyDescent="0.25">
      <c r="A52" s="182" t="s">
        <v>108</v>
      </c>
      <c r="B52" s="183"/>
      <c r="C52" s="184"/>
      <c r="D52" s="23"/>
      <c r="E52" s="23"/>
      <c r="F52" s="25">
        <v>0.02</v>
      </c>
      <c r="G52" s="25">
        <v>0.02</v>
      </c>
      <c r="H52" s="59"/>
      <c r="I52" s="23"/>
      <c r="J52" s="23"/>
      <c r="K52" s="23"/>
      <c r="L52" s="25"/>
      <c r="M52" s="25"/>
      <c r="N52" s="25"/>
      <c r="O52" s="25"/>
      <c r="P52" s="37"/>
      <c r="Q52" s="37"/>
      <c r="R52" s="37"/>
      <c r="S52" s="37"/>
      <c r="T52" s="25"/>
      <c r="U52" s="25"/>
      <c r="V52" s="25"/>
      <c r="W52" s="25"/>
      <c r="X52" s="25"/>
    </row>
    <row r="53" spans="1:24" x14ac:dyDescent="0.25">
      <c r="A53" s="182" t="s">
        <v>47</v>
      </c>
      <c r="B53" s="183"/>
      <c r="C53" s="184"/>
      <c r="D53" s="23"/>
      <c r="E53" s="23"/>
      <c r="F53" s="25">
        <v>6</v>
      </c>
      <c r="G53" s="25">
        <v>6</v>
      </c>
      <c r="H53" s="59"/>
      <c r="I53" s="23"/>
      <c r="J53" s="23"/>
      <c r="K53" s="23"/>
      <c r="L53" s="25"/>
      <c r="M53" s="25"/>
      <c r="N53" s="25"/>
      <c r="O53" s="25"/>
      <c r="P53" s="23"/>
      <c r="Q53" s="23"/>
      <c r="R53" s="23"/>
      <c r="S53" s="23"/>
      <c r="T53" s="25"/>
      <c r="U53" s="25"/>
      <c r="V53" s="25"/>
      <c r="W53" s="25"/>
      <c r="X53" s="25"/>
    </row>
    <row r="54" spans="1:24" x14ac:dyDescent="0.25">
      <c r="A54" s="182" t="s">
        <v>67</v>
      </c>
      <c r="B54" s="183"/>
      <c r="C54" s="184"/>
      <c r="D54" s="23"/>
      <c r="E54" s="23"/>
      <c r="F54" s="25">
        <v>2</v>
      </c>
      <c r="G54" s="25">
        <v>2</v>
      </c>
      <c r="H54" s="59"/>
      <c r="I54" s="23"/>
      <c r="J54" s="23"/>
      <c r="K54" s="23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x14ac:dyDescent="0.25">
      <c r="A55" s="182" t="s">
        <v>46</v>
      </c>
      <c r="B55" s="183"/>
      <c r="C55" s="184"/>
      <c r="D55" s="23"/>
      <c r="E55" s="23"/>
      <c r="F55" s="25">
        <v>4.8</v>
      </c>
      <c r="G55" s="25">
        <v>4.8</v>
      </c>
      <c r="H55" s="59"/>
      <c r="I55" s="23"/>
      <c r="J55" s="23"/>
      <c r="K55" s="23"/>
      <c r="L55" s="28"/>
      <c r="M55" s="28"/>
      <c r="N55" s="28"/>
      <c r="O55" s="28"/>
      <c r="P55" s="25"/>
      <c r="Q55" s="25"/>
      <c r="R55" s="25"/>
      <c r="S55" s="25"/>
      <c r="T55" s="28"/>
      <c r="U55" s="28"/>
      <c r="V55" s="28"/>
      <c r="W55" s="28"/>
      <c r="X55" s="28"/>
    </row>
    <row r="56" spans="1:24" x14ac:dyDescent="0.25">
      <c r="A56" s="182" t="s">
        <v>55</v>
      </c>
      <c r="B56" s="183"/>
      <c r="C56" s="184"/>
      <c r="D56" s="23"/>
      <c r="E56" s="23"/>
      <c r="F56" s="25">
        <v>2</v>
      </c>
      <c r="G56" s="25">
        <v>2</v>
      </c>
      <c r="H56" s="59"/>
      <c r="I56" s="23"/>
      <c r="J56" s="23"/>
      <c r="K56" s="23"/>
      <c r="L56" s="25"/>
      <c r="M56" s="25"/>
      <c r="N56" s="25"/>
      <c r="O56" s="25"/>
      <c r="P56" s="25"/>
      <c r="Q56" s="25">
        <v>4.0000000000000003E-5</v>
      </c>
      <c r="R56" s="25">
        <v>1E-4</v>
      </c>
      <c r="S56" s="25">
        <v>4.0000000000000002E-4</v>
      </c>
      <c r="T56" s="25"/>
      <c r="U56" s="25"/>
      <c r="V56" s="25"/>
      <c r="W56" s="25"/>
      <c r="X56" s="25"/>
    </row>
    <row r="57" spans="1:24" x14ac:dyDescent="0.25">
      <c r="A57" s="182" t="s">
        <v>27</v>
      </c>
      <c r="B57" s="183"/>
      <c r="C57" s="184"/>
      <c r="D57" s="23"/>
      <c r="E57" s="23"/>
      <c r="F57" s="25">
        <v>68.400000000000006</v>
      </c>
      <c r="G57" s="25">
        <v>68.400000000000006</v>
      </c>
      <c r="H57" s="59"/>
      <c r="I57" s="23"/>
      <c r="J57" s="23"/>
      <c r="K57" s="23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13.5" customHeight="1" x14ac:dyDescent="0.25">
      <c r="A58" s="241" t="s">
        <v>241</v>
      </c>
      <c r="B58" s="242"/>
      <c r="C58" s="243"/>
      <c r="D58" s="23"/>
      <c r="E58" s="23">
        <v>3</v>
      </c>
      <c r="F58" s="44"/>
      <c r="G58" s="33"/>
      <c r="H58" s="23"/>
      <c r="I58" s="23"/>
      <c r="J58" s="23"/>
      <c r="K58" s="39"/>
      <c r="L58" s="25"/>
      <c r="M58" s="25"/>
      <c r="N58" s="25"/>
      <c r="O58" s="25"/>
      <c r="P58" s="23">
        <v>0</v>
      </c>
      <c r="Q58" s="23">
        <v>1.4E-3</v>
      </c>
      <c r="R58" s="23">
        <v>0</v>
      </c>
      <c r="S58" s="23"/>
      <c r="T58" s="25"/>
      <c r="U58" s="25"/>
      <c r="V58" s="25"/>
      <c r="W58" s="25"/>
      <c r="X58" s="25"/>
    </row>
    <row r="59" spans="1:24" x14ac:dyDescent="0.25">
      <c r="A59" s="240" t="s">
        <v>58</v>
      </c>
      <c r="B59" s="240"/>
      <c r="C59" s="240"/>
      <c r="D59" s="43" t="s">
        <v>59</v>
      </c>
      <c r="E59" s="37">
        <v>200</v>
      </c>
      <c r="F59" s="37"/>
      <c r="G59" s="37"/>
      <c r="H59" s="23">
        <v>1</v>
      </c>
      <c r="I59" s="23">
        <v>0</v>
      </c>
      <c r="J59" s="23">
        <v>20.2</v>
      </c>
      <c r="K59" s="23">
        <v>84.8</v>
      </c>
      <c r="L59" s="23">
        <v>0.02</v>
      </c>
      <c r="M59" s="23">
        <v>4</v>
      </c>
      <c r="N59" s="23">
        <v>0</v>
      </c>
      <c r="O59" s="23">
        <v>0.02</v>
      </c>
      <c r="P59" s="23">
        <v>0</v>
      </c>
      <c r="Q59" s="23">
        <v>0</v>
      </c>
      <c r="R59" s="23">
        <v>0</v>
      </c>
      <c r="S59" s="23">
        <v>0</v>
      </c>
      <c r="T59" s="23">
        <v>14</v>
      </c>
      <c r="U59" s="23">
        <v>240</v>
      </c>
      <c r="V59" s="23">
        <v>14</v>
      </c>
      <c r="W59" s="23">
        <v>8</v>
      </c>
      <c r="X59" s="23">
        <v>2.8</v>
      </c>
    </row>
    <row r="60" spans="1:24" ht="12.75" customHeight="1" x14ac:dyDescent="0.25">
      <c r="A60" s="176" t="s">
        <v>32</v>
      </c>
      <c r="B60" s="177"/>
      <c r="C60" s="178"/>
      <c r="D60" s="25"/>
      <c r="E60" s="23">
        <v>90</v>
      </c>
      <c r="F60" s="23">
        <v>90</v>
      </c>
      <c r="G60" s="23"/>
      <c r="H60" s="23">
        <v>7.11</v>
      </c>
      <c r="I60" s="23">
        <v>0.9</v>
      </c>
      <c r="J60" s="23">
        <v>43.47</v>
      </c>
      <c r="K60" s="23">
        <v>211.5</v>
      </c>
      <c r="L60" s="23">
        <v>0.14000000000000001</v>
      </c>
      <c r="M60" s="23">
        <v>0</v>
      </c>
      <c r="N60" s="23">
        <v>0</v>
      </c>
      <c r="O60" s="23">
        <v>0.05</v>
      </c>
      <c r="P60" s="23">
        <v>0</v>
      </c>
      <c r="Q60" s="23">
        <v>5.0000000000000001E-3</v>
      </c>
      <c r="R60" s="23">
        <v>1.9800000000000002E-2</v>
      </c>
      <c r="S60" s="23">
        <v>2.5999999999999999E-2</v>
      </c>
      <c r="T60" s="23">
        <v>20.7</v>
      </c>
      <c r="U60" s="23">
        <v>119.71</v>
      </c>
      <c r="V60" s="23">
        <v>78.3</v>
      </c>
      <c r="W60" s="23">
        <v>29.7</v>
      </c>
      <c r="X60" s="23">
        <v>1.8</v>
      </c>
    </row>
    <row r="61" spans="1:24" x14ac:dyDescent="0.25">
      <c r="A61" s="176" t="s">
        <v>286</v>
      </c>
      <c r="B61" s="177"/>
      <c r="C61" s="178"/>
      <c r="D61" s="25"/>
      <c r="E61" s="23">
        <v>50</v>
      </c>
      <c r="F61" s="23">
        <v>50</v>
      </c>
      <c r="G61" s="23"/>
      <c r="H61" s="23">
        <v>3.85</v>
      </c>
      <c r="I61" s="23">
        <v>0.7</v>
      </c>
      <c r="J61" s="23">
        <v>18.850000000000001</v>
      </c>
      <c r="K61" s="39">
        <v>100.5</v>
      </c>
      <c r="L61" s="23">
        <v>0.16</v>
      </c>
      <c r="M61" s="23">
        <v>0</v>
      </c>
      <c r="N61" s="23">
        <v>0</v>
      </c>
      <c r="O61" s="23">
        <v>4.4999999999999998E-2</v>
      </c>
      <c r="P61" s="23">
        <v>0</v>
      </c>
      <c r="Q61" s="23">
        <v>2.8E-3</v>
      </c>
      <c r="R61" s="23">
        <v>0</v>
      </c>
      <c r="S61" s="23">
        <v>0</v>
      </c>
      <c r="T61" s="23">
        <v>16.5</v>
      </c>
      <c r="U61" s="23">
        <v>122</v>
      </c>
      <c r="V61" s="23">
        <v>97</v>
      </c>
      <c r="W61" s="23">
        <v>28.5</v>
      </c>
      <c r="X61" s="23">
        <v>2.25</v>
      </c>
    </row>
    <row r="62" spans="1:24" x14ac:dyDescent="0.25">
      <c r="A62" s="176" t="s">
        <v>267</v>
      </c>
      <c r="B62" s="177"/>
      <c r="C62" s="178"/>
      <c r="D62" s="25"/>
      <c r="E62" s="23">
        <f>SUM(E28:E61)</f>
        <v>903</v>
      </c>
      <c r="F62" s="23"/>
      <c r="G62" s="23"/>
      <c r="H62" s="23">
        <f t="shared" ref="H62:O62" si="10">SUM(H28:H61)</f>
        <v>28.43</v>
      </c>
      <c r="I62" s="23">
        <f t="shared" si="10"/>
        <v>24.069999999999997</v>
      </c>
      <c r="J62" s="23">
        <f t="shared" si="10"/>
        <v>127.22</v>
      </c>
      <c r="K62" s="23">
        <f t="shared" si="10"/>
        <v>866.12</v>
      </c>
      <c r="L62" s="23">
        <f t="shared" si="10"/>
        <v>0.55000000000000004</v>
      </c>
      <c r="M62" s="23">
        <f t="shared" si="10"/>
        <v>47.057999999999993</v>
      </c>
      <c r="N62" s="23">
        <f t="shared" si="10"/>
        <v>20.82</v>
      </c>
      <c r="O62" s="23">
        <f t="shared" si="10"/>
        <v>0.36099999999999999</v>
      </c>
      <c r="P62" s="23">
        <f t="shared" ref="P62:S62" si="11">SUM(P28:P61)</f>
        <v>0.13700000000000001</v>
      </c>
      <c r="Q62" s="23">
        <f t="shared" si="11"/>
        <v>6.7739999999999995E-2</v>
      </c>
      <c r="R62" s="23">
        <f t="shared" si="11"/>
        <v>3.6979999999999999E-2</v>
      </c>
      <c r="S62" s="23">
        <f t="shared" si="11"/>
        <v>0.25519999999999998</v>
      </c>
      <c r="T62" s="23">
        <f>SUM(T28:T61)</f>
        <v>236.14</v>
      </c>
      <c r="U62" s="23">
        <f>SUM(U28:U61)</f>
        <v>1788.83</v>
      </c>
      <c r="V62" s="23">
        <f>SUM(V28:V61)</f>
        <v>457.23</v>
      </c>
      <c r="W62" s="23">
        <f>SUM(W28:W61)</f>
        <v>170.92</v>
      </c>
      <c r="X62" s="23">
        <f>SUM(X28:X61)</f>
        <v>11.37</v>
      </c>
    </row>
    <row r="63" spans="1:24" x14ac:dyDescent="0.25">
      <c r="A63" s="176"/>
      <c r="B63" s="177"/>
      <c r="C63" s="178"/>
      <c r="D63" s="185" t="s">
        <v>61</v>
      </c>
      <c r="E63" s="186"/>
      <c r="F63" s="186"/>
      <c r="G63" s="187"/>
      <c r="H63" s="23"/>
      <c r="I63" s="23"/>
      <c r="J63" s="23"/>
      <c r="K63" s="23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16.5" customHeight="1" x14ac:dyDescent="0.25">
      <c r="A64" s="176" t="s">
        <v>190</v>
      </c>
      <c r="B64" s="177"/>
      <c r="C64" s="178"/>
      <c r="D64" s="43" t="s">
        <v>191</v>
      </c>
      <c r="E64" s="48">
        <v>150</v>
      </c>
      <c r="F64" s="23"/>
      <c r="G64" s="43"/>
      <c r="H64" s="23">
        <v>24.84</v>
      </c>
      <c r="I64" s="23">
        <v>18.79</v>
      </c>
      <c r="J64" s="23">
        <v>47.59</v>
      </c>
      <c r="K64" s="23">
        <v>458.89</v>
      </c>
      <c r="L64" s="23">
        <v>0.1</v>
      </c>
      <c r="M64" s="23">
        <v>0.8</v>
      </c>
      <c r="N64" s="23">
        <v>110.47</v>
      </c>
      <c r="O64" s="23">
        <v>0.51</v>
      </c>
      <c r="P64" s="44">
        <f t="shared" ref="P64:S64" si="12">SUM(P65:P74)</f>
        <v>0.53049999999999997</v>
      </c>
      <c r="Q64" s="44">
        <f t="shared" si="12"/>
        <v>4.4600000000000004E-3</v>
      </c>
      <c r="R64" s="44">
        <f t="shared" si="12"/>
        <v>2.0100000000000001E-3</v>
      </c>
      <c r="S64" s="44">
        <f t="shared" si="12"/>
        <v>1.3899999999999999E-2</v>
      </c>
      <c r="T64" s="23">
        <v>332.42</v>
      </c>
      <c r="U64" s="23">
        <v>332.17</v>
      </c>
      <c r="V64" s="23">
        <v>365.68</v>
      </c>
      <c r="W64" s="23">
        <v>45.14</v>
      </c>
      <c r="X64" s="23">
        <v>1.0900000000000001</v>
      </c>
    </row>
    <row r="65" spans="1:24" x14ac:dyDescent="0.25">
      <c r="A65" s="176" t="s">
        <v>256</v>
      </c>
      <c r="B65" s="177"/>
      <c r="C65" s="178"/>
      <c r="D65" s="43"/>
      <c r="E65" s="48">
        <v>20</v>
      </c>
      <c r="F65" s="23"/>
      <c r="G65" s="4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x14ac:dyDescent="0.25">
      <c r="A66" s="170" t="s">
        <v>114</v>
      </c>
      <c r="B66" s="171"/>
      <c r="C66" s="172"/>
      <c r="D66" s="61"/>
      <c r="E66" s="60"/>
      <c r="F66" s="28">
        <v>141</v>
      </c>
      <c r="G66" s="61">
        <v>138</v>
      </c>
      <c r="H66" s="23"/>
      <c r="I66" s="23"/>
      <c r="J66" s="23"/>
      <c r="K66" s="23"/>
      <c r="L66" s="25"/>
      <c r="M66" s="25"/>
      <c r="N66" s="25"/>
      <c r="O66" s="25"/>
      <c r="P66" s="25">
        <v>0.14099999999999999</v>
      </c>
      <c r="Q66" s="25"/>
      <c r="R66" s="25"/>
      <c r="S66" s="25"/>
      <c r="T66" s="25"/>
      <c r="U66" s="25"/>
      <c r="V66" s="25"/>
      <c r="W66" s="25"/>
      <c r="X66" s="25"/>
    </row>
    <row r="67" spans="1:24" x14ac:dyDescent="0.25">
      <c r="A67" s="170" t="s">
        <v>115</v>
      </c>
      <c r="B67" s="171"/>
      <c r="C67" s="172"/>
      <c r="D67" s="61"/>
      <c r="E67" s="60"/>
      <c r="F67" s="28">
        <v>9</v>
      </c>
      <c r="G67" s="61">
        <v>9</v>
      </c>
      <c r="H67" s="23"/>
      <c r="I67" s="23"/>
      <c r="J67" s="23"/>
      <c r="K67" s="23"/>
      <c r="L67" s="25"/>
      <c r="M67" s="25"/>
      <c r="N67" s="25"/>
      <c r="O67" s="25"/>
      <c r="P67" s="32"/>
      <c r="Q67" s="32"/>
      <c r="R67" s="153">
        <v>1.3500000000000001E-3</v>
      </c>
      <c r="S67" s="153">
        <v>2.0999999999999999E-3</v>
      </c>
      <c r="T67" s="25"/>
      <c r="U67" s="25"/>
      <c r="V67" s="25"/>
      <c r="W67" s="25"/>
      <c r="X67" s="25"/>
    </row>
    <row r="68" spans="1:24" x14ac:dyDescent="0.25">
      <c r="A68" s="182" t="s">
        <v>67</v>
      </c>
      <c r="B68" s="183"/>
      <c r="C68" s="184"/>
      <c r="D68" s="61"/>
      <c r="E68" s="60"/>
      <c r="F68" s="28">
        <v>10.3</v>
      </c>
      <c r="G68" s="61">
        <v>10.3</v>
      </c>
      <c r="H68" s="23"/>
      <c r="I68" s="23"/>
      <c r="J68" s="23"/>
      <c r="K68" s="23"/>
      <c r="L68" s="25"/>
      <c r="M68" s="25"/>
      <c r="N68" s="25"/>
      <c r="O68" s="25"/>
      <c r="P68" s="23"/>
      <c r="Q68" s="23"/>
      <c r="R68" s="23"/>
      <c r="S68" s="23"/>
      <c r="T68" s="25"/>
      <c r="U68" s="25"/>
      <c r="V68" s="25"/>
      <c r="W68" s="25"/>
      <c r="X68" s="25"/>
    </row>
    <row r="69" spans="1:24" x14ac:dyDescent="0.25">
      <c r="A69" s="170" t="s">
        <v>28</v>
      </c>
      <c r="B69" s="171"/>
      <c r="C69" s="172"/>
      <c r="D69" s="61"/>
      <c r="E69" s="60"/>
      <c r="F69" s="28">
        <v>6</v>
      </c>
      <c r="G69" s="61">
        <v>6</v>
      </c>
      <c r="H69" s="23"/>
      <c r="I69" s="23"/>
      <c r="J69" s="23"/>
      <c r="K69" s="23"/>
      <c r="L69" s="25"/>
      <c r="M69" s="25"/>
      <c r="N69" s="25"/>
      <c r="O69" s="25"/>
      <c r="P69" s="25">
        <v>0.33</v>
      </c>
      <c r="Q69" s="25">
        <v>2.16E-3</v>
      </c>
      <c r="R69" s="25">
        <v>6.6E-4</v>
      </c>
      <c r="S69" s="25">
        <v>3.3E-3</v>
      </c>
      <c r="T69" s="25"/>
      <c r="U69" s="25"/>
      <c r="V69" s="25"/>
      <c r="W69" s="25"/>
      <c r="X69" s="25"/>
    </row>
    <row r="70" spans="1:24" x14ac:dyDescent="0.25">
      <c r="A70" s="170" t="s">
        <v>26</v>
      </c>
      <c r="B70" s="171"/>
      <c r="C70" s="172"/>
      <c r="D70" s="61"/>
      <c r="E70" s="60"/>
      <c r="F70" s="28">
        <v>3</v>
      </c>
      <c r="G70" s="61">
        <v>3</v>
      </c>
      <c r="H70" s="28"/>
      <c r="I70" s="28"/>
      <c r="J70" s="28"/>
      <c r="K70" s="28"/>
      <c r="L70" s="28"/>
      <c r="M70" s="28"/>
      <c r="N70" s="28"/>
      <c r="O70" s="28"/>
      <c r="P70" s="25">
        <v>4.4999999999999998E-2</v>
      </c>
      <c r="Q70" s="25">
        <v>2.9999999999999997E-4</v>
      </c>
      <c r="R70" s="25"/>
      <c r="S70" s="25"/>
      <c r="T70" s="28"/>
      <c r="U70" s="28"/>
      <c r="V70" s="28"/>
      <c r="W70" s="28"/>
      <c r="X70" s="28"/>
    </row>
    <row r="71" spans="1:24" x14ac:dyDescent="0.25">
      <c r="A71" s="182" t="s">
        <v>118</v>
      </c>
      <c r="B71" s="183"/>
      <c r="C71" s="184"/>
      <c r="D71" s="61"/>
      <c r="E71" s="60"/>
      <c r="F71" s="28">
        <v>6</v>
      </c>
      <c r="G71" s="61">
        <v>6</v>
      </c>
      <c r="H71" s="28"/>
      <c r="I71" s="28"/>
      <c r="J71" s="28"/>
      <c r="K71" s="28"/>
      <c r="L71" s="28"/>
      <c r="M71" s="28"/>
      <c r="N71" s="28"/>
      <c r="O71" s="28"/>
      <c r="P71" s="25"/>
      <c r="Q71" s="25"/>
      <c r="R71" s="25"/>
      <c r="S71" s="25">
        <v>1.5E-3</v>
      </c>
      <c r="T71" s="28"/>
      <c r="U71" s="28"/>
      <c r="V71" s="28"/>
      <c r="W71" s="28"/>
      <c r="X71" s="28"/>
    </row>
    <row r="72" spans="1:24" x14ac:dyDescent="0.25">
      <c r="A72" s="170" t="s">
        <v>54</v>
      </c>
      <c r="B72" s="171"/>
      <c r="C72" s="172"/>
      <c r="D72" s="61"/>
      <c r="E72" s="60"/>
      <c r="F72" s="28">
        <v>6</v>
      </c>
      <c r="G72" s="61">
        <v>6</v>
      </c>
      <c r="H72" s="28"/>
      <c r="I72" s="28"/>
      <c r="J72" s="28"/>
      <c r="K72" s="28"/>
      <c r="L72" s="28"/>
      <c r="M72" s="28"/>
      <c r="N72" s="28"/>
      <c r="O72" s="28"/>
      <c r="P72" s="25">
        <v>4.4999999999999997E-3</v>
      </c>
      <c r="Q72" s="25"/>
      <c r="R72" s="25"/>
      <c r="S72" s="25"/>
      <c r="T72" s="28"/>
      <c r="U72" s="28"/>
      <c r="V72" s="28"/>
      <c r="W72" s="28"/>
      <c r="X72" s="28"/>
    </row>
    <row r="73" spans="1:24" x14ac:dyDescent="0.25">
      <c r="A73" s="182" t="s">
        <v>257</v>
      </c>
      <c r="B73" s="183"/>
      <c r="C73" s="184"/>
      <c r="D73" s="61"/>
      <c r="E73" s="60"/>
      <c r="F73" s="28">
        <v>20</v>
      </c>
      <c r="G73" s="61">
        <v>20</v>
      </c>
      <c r="H73" s="28"/>
      <c r="I73" s="28"/>
      <c r="J73" s="28"/>
      <c r="K73" s="28"/>
      <c r="L73" s="28"/>
      <c r="M73" s="28"/>
      <c r="N73" s="28"/>
      <c r="O73" s="28"/>
      <c r="P73" s="25">
        <v>0.01</v>
      </c>
      <c r="Q73" s="25">
        <v>2E-3</v>
      </c>
      <c r="R73" s="25"/>
      <c r="S73" s="25">
        <v>7.0000000000000001E-3</v>
      </c>
      <c r="T73" s="28"/>
      <c r="U73" s="28"/>
      <c r="V73" s="28"/>
      <c r="W73" s="28"/>
      <c r="X73" s="28"/>
    </row>
    <row r="74" spans="1:24" x14ac:dyDescent="0.25">
      <c r="A74" s="170" t="s">
        <v>27</v>
      </c>
      <c r="B74" s="171"/>
      <c r="C74" s="172"/>
      <c r="D74" s="61"/>
      <c r="E74" s="60"/>
      <c r="F74" s="28">
        <v>30</v>
      </c>
      <c r="G74" s="61">
        <v>30</v>
      </c>
      <c r="H74" s="28"/>
      <c r="I74" s="28"/>
      <c r="J74" s="28"/>
      <c r="K74" s="28"/>
      <c r="L74" s="28"/>
      <c r="M74" s="28"/>
      <c r="N74" s="28"/>
      <c r="O74" s="28"/>
      <c r="P74" s="25"/>
      <c r="Q74" s="25"/>
      <c r="R74" s="25"/>
      <c r="S74" s="25"/>
      <c r="T74" s="28"/>
      <c r="U74" s="28"/>
      <c r="V74" s="28"/>
      <c r="W74" s="28"/>
      <c r="X74" s="28"/>
    </row>
    <row r="75" spans="1:24" x14ac:dyDescent="0.25">
      <c r="A75" s="188" t="s">
        <v>204</v>
      </c>
      <c r="B75" s="189"/>
      <c r="C75" s="190"/>
      <c r="D75" s="30" t="s">
        <v>95</v>
      </c>
      <c r="E75" s="31">
        <v>180</v>
      </c>
      <c r="F75" s="31">
        <v>190</v>
      </c>
      <c r="G75" s="31">
        <v>180</v>
      </c>
      <c r="H75" s="32">
        <v>5.22</v>
      </c>
      <c r="I75" s="32">
        <v>4.5</v>
      </c>
      <c r="J75" s="32">
        <v>8.64</v>
      </c>
      <c r="K75" s="32">
        <v>96.31</v>
      </c>
      <c r="L75" s="32">
        <v>7.1999999999999995E-2</v>
      </c>
      <c r="M75" s="32">
        <v>2.34</v>
      </c>
      <c r="N75" s="32">
        <v>36</v>
      </c>
      <c r="O75" s="32">
        <v>0.27</v>
      </c>
      <c r="P75" s="44">
        <v>0.56999999999999995</v>
      </c>
      <c r="Q75" s="44">
        <v>3.04E-2</v>
      </c>
      <c r="R75" s="44">
        <v>2.7000000000000001E-3</v>
      </c>
      <c r="S75" s="44">
        <v>9.5000000000000001E-2</v>
      </c>
      <c r="T75" s="32">
        <v>216.02</v>
      </c>
      <c r="U75" s="32">
        <v>262.83</v>
      </c>
      <c r="V75" s="32">
        <v>162.02000000000001</v>
      </c>
      <c r="W75" s="32">
        <v>25.2</v>
      </c>
      <c r="X75" s="32">
        <v>0.18</v>
      </c>
    </row>
    <row r="76" spans="1:24" x14ac:dyDescent="0.25">
      <c r="A76" s="176" t="s">
        <v>268</v>
      </c>
      <c r="B76" s="177"/>
      <c r="C76" s="178"/>
      <c r="D76" s="25"/>
      <c r="E76" s="23">
        <f>SUM(E64:E75)</f>
        <v>350</v>
      </c>
      <c r="F76" s="23"/>
      <c r="G76" s="23"/>
      <c r="H76" s="23">
        <f>SUM(H64:H75)</f>
        <v>30.06</v>
      </c>
      <c r="I76" s="23">
        <f t="shared" ref="I76:X76" si="13">SUM(I64:I75)</f>
        <v>23.29</v>
      </c>
      <c r="J76" s="23">
        <f t="shared" si="13"/>
        <v>56.230000000000004</v>
      </c>
      <c r="K76" s="23">
        <f t="shared" si="13"/>
        <v>555.20000000000005</v>
      </c>
      <c r="L76" s="23">
        <f t="shared" si="13"/>
        <v>0.17199999999999999</v>
      </c>
      <c r="M76" s="23">
        <f t="shared" si="13"/>
        <v>3.1399999999999997</v>
      </c>
      <c r="N76" s="23">
        <f t="shared" si="13"/>
        <v>146.47</v>
      </c>
      <c r="O76" s="23">
        <f t="shared" si="13"/>
        <v>0.78</v>
      </c>
      <c r="P76" s="23">
        <f>SUM(P64+P75)</f>
        <v>1.1004999999999998</v>
      </c>
      <c r="Q76" s="23">
        <f t="shared" ref="Q76:S76" si="14">SUM(Q64+Q75)</f>
        <v>3.4860000000000002E-2</v>
      </c>
      <c r="R76" s="23">
        <f t="shared" si="14"/>
        <v>4.7100000000000006E-3</v>
      </c>
      <c r="S76" s="23">
        <f t="shared" si="14"/>
        <v>0.1089</v>
      </c>
      <c r="T76" s="23">
        <f t="shared" si="13"/>
        <v>548.44000000000005</v>
      </c>
      <c r="U76" s="23">
        <f t="shared" si="13"/>
        <v>595</v>
      </c>
      <c r="V76" s="23">
        <f t="shared" si="13"/>
        <v>527.70000000000005</v>
      </c>
      <c r="W76" s="23">
        <f t="shared" si="13"/>
        <v>70.34</v>
      </c>
      <c r="X76" s="23">
        <f t="shared" si="13"/>
        <v>1.27</v>
      </c>
    </row>
    <row r="77" spans="1:24" x14ac:dyDescent="0.25">
      <c r="A77" s="170"/>
      <c r="B77" s="171"/>
      <c r="C77" s="172"/>
      <c r="D77" s="185" t="s">
        <v>72</v>
      </c>
      <c r="E77" s="186"/>
      <c r="F77" s="186"/>
      <c r="G77" s="187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x14ac:dyDescent="0.25">
      <c r="A78" s="188" t="s">
        <v>207</v>
      </c>
      <c r="B78" s="189"/>
      <c r="C78" s="190"/>
      <c r="D78" s="30" t="s">
        <v>234</v>
      </c>
      <c r="E78" s="31">
        <v>90</v>
      </c>
      <c r="F78" s="31"/>
      <c r="G78" s="31"/>
      <c r="H78" s="32">
        <v>16.28</v>
      </c>
      <c r="I78" s="32">
        <v>7.05</v>
      </c>
      <c r="J78" s="32">
        <v>0.78</v>
      </c>
      <c r="K78" s="32">
        <v>131.25</v>
      </c>
      <c r="L78" s="32">
        <v>0.06</v>
      </c>
      <c r="M78" s="32">
        <v>0.45</v>
      </c>
      <c r="N78" s="32">
        <v>41.45</v>
      </c>
      <c r="O78" s="32">
        <v>7.0000000000000007E-2</v>
      </c>
      <c r="P78" s="44">
        <f>SUM(P80:P84)</f>
        <v>1.2269999999999999</v>
      </c>
      <c r="Q78" s="44">
        <f t="shared" ref="Q78:S78" si="15">SUM(Q80:Q84)</f>
        <v>0.1736</v>
      </c>
      <c r="R78" s="44">
        <f t="shared" si="15"/>
        <v>0</v>
      </c>
      <c r="S78" s="44">
        <f t="shared" si="15"/>
        <v>0.80830000000000002</v>
      </c>
      <c r="T78" s="32">
        <v>13.82</v>
      </c>
      <c r="U78" s="32">
        <v>260.48</v>
      </c>
      <c r="V78" s="32">
        <v>187.9</v>
      </c>
      <c r="W78" s="32">
        <v>39.56</v>
      </c>
      <c r="X78" s="32">
        <v>0.78</v>
      </c>
    </row>
    <row r="79" spans="1:24" x14ac:dyDescent="0.25">
      <c r="A79" s="188" t="s">
        <v>251</v>
      </c>
      <c r="B79" s="189"/>
      <c r="C79" s="190"/>
      <c r="D79" s="30"/>
      <c r="E79" s="31">
        <v>5</v>
      </c>
      <c r="F79" s="31"/>
      <c r="G79" s="31"/>
      <c r="H79" s="32"/>
      <c r="I79" s="32"/>
      <c r="J79" s="32"/>
      <c r="K79" s="32"/>
      <c r="L79" s="32"/>
      <c r="M79" s="32"/>
      <c r="N79" s="32"/>
      <c r="O79" s="32"/>
      <c r="P79" s="25"/>
      <c r="Q79" s="25"/>
      <c r="R79" s="25"/>
      <c r="S79" s="25"/>
      <c r="T79" s="32"/>
      <c r="U79" s="32"/>
      <c r="V79" s="32"/>
      <c r="W79" s="32"/>
      <c r="X79" s="32"/>
    </row>
    <row r="80" spans="1:24" s="67" customFormat="1" ht="15" customHeight="1" x14ac:dyDescent="0.2">
      <c r="A80" s="182" t="s">
        <v>307</v>
      </c>
      <c r="B80" s="183"/>
      <c r="C80" s="184"/>
      <c r="D80" s="25"/>
      <c r="E80" s="25"/>
      <c r="F80" s="25">
        <v>115.2</v>
      </c>
      <c r="G80" s="25">
        <v>109.8</v>
      </c>
      <c r="H80" s="25"/>
      <c r="I80" s="25"/>
      <c r="J80" s="25"/>
      <c r="K80" s="25"/>
      <c r="L80" s="25"/>
      <c r="M80" s="25"/>
      <c r="N80" s="25"/>
      <c r="O80" s="25"/>
      <c r="P80" s="25">
        <v>1.1519999999999999</v>
      </c>
      <c r="Q80" s="25">
        <v>0.17280000000000001</v>
      </c>
      <c r="S80" s="25">
        <v>0.80640000000000001</v>
      </c>
      <c r="T80" s="25"/>
      <c r="U80" s="25"/>
      <c r="V80" s="25"/>
      <c r="W80" s="25"/>
      <c r="X80" s="25"/>
    </row>
    <row r="81" spans="1:24" x14ac:dyDescent="0.25">
      <c r="A81" s="275" t="s">
        <v>44</v>
      </c>
      <c r="B81" s="262"/>
      <c r="C81" s="263"/>
      <c r="D81" s="30"/>
      <c r="E81" s="31"/>
      <c r="F81" s="55">
        <v>5.4</v>
      </c>
      <c r="G81" s="55">
        <v>3.6</v>
      </c>
      <c r="H81" s="32"/>
      <c r="I81" s="32"/>
      <c r="J81" s="32"/>
      <c r="K81" s="32"/>
      <c r="L81" s="32"/>
      <c r="M81" s="32"/>
      <c r="N81" s="32"/>
      <c r="O81" s="32"/>
      <c r="P81" s="25"/>
      <c r="Q81" s="25">
        <v>2.9999999999999997E-4</v>
      </c>
      <c r="R81" s="25"/>
      <c r="S81" s="25">
        <v>2.0000000000000001E-4</v>
      </c>
      <c r="T81" s="32"/>
      <c r="U81" s="32"/>
      <c r="V81" s="32"/>
      <c r="W81" s="32"/>
      <c r="X81" s="32"/>
    </row>
    <row r="82" spans="1:24" x14ac:dyDescent="0.25">
      <c r="A82" s="275" t="s">
        <v>45</v>
      </c>
      <c r="B82" s="262"/>
      <c r="C82" s="263"/>
      <c r="D82" s="30"/>
      <c r="E82" s="31"/>
      <c r="F82" s="55">
        <v>5.4</v>
      </c>
      <c r="G82" s="55">
        <v>3.6</v>
      </c>
      <c r="H82" s="32"/>
      <c r="I82" s="32"/>
      <c r="J82" s="32"/>
      <c r="K82" s="32"/>
      <c r="L82" s="32"/>
      <c r="M82" s="32"/>
      <c r="N82" s="32"/>
      <c r="O82" s="32"/>
      <c r="P82" s="23"/>
      <c r="Q82" s="23"/>
      <c r="R82" s="23"/>
      <c r="S82" s="28">
        <v>1.6999999999999999E-3</v>
      </c>
      <c r="T82" s="32"/>
      <c r="U82" s="32"/>
      <c r="V82" s="32"/>
      <c r="W82" s="32"/>
      <c r="X82" s="32"/>
    </row>
    <row r="83" spans="1:24" s="8" customFormat="1" ht="15.75" x14ac:dyDescent="0.25">
      <c r="A83" s="182" t="s">
        <v>26</v>
      </c>
      <c r="B83" s="171"/>
      <c r="C83" s="172"/>
      <c r="D83" s="143"/>
      <c r="E83" s="55"/>
      <c r="F83" s="55">
        <v>5</v>
      </c>
      <c r="G83" s="55">
        <v>5</v>
      </c>
      <c r="H83" s="32"/>
      <c r="I83" s="32"/>
      <c r="J83" s="32"/>
      <c r="K83" s="32"/>
      <c r="L83" s="32"/>
      <c r="M83" s="32"/>
      <c r="N83" s="32"/>
      <c r="O83" s="32"/>
      <c r="P83" s="25">
        <v>7.4999999999999997E-2</v>
      </c>
      <c r="Q83" s="25">
        <v>5.0000000000000001E-4</v>
      </c>
      <c r="R83" s="25"/>
      <c r="S83" s="25"/>
      <c r="T83" s="32"/>
      <c r="U83" s="32"/>
      <c r="V83" s="32"/>
      <c r="W83" s="32"/>
      <c r="X83" s="32"/>
    </row>
    <row r="84" spans="1:24" x14ac:dyDescent="0.25">
      <c r="A84" s="170" t="s">
        <v>50</v>
      </c>
      <c r="B84" s="171"/>
      <c r="C84" s="172"/>
      <c r="D84" s="25"/>
      <c r="E84" s="25"/>
      <c r="F84" s="25">
        <v>0.02</v>
      </c>
      <c r="G84" s="25">
        <v>0.02</v>
      </c>
      <c r="H84" s="25"/>
      <c r="I84" s="25"/>
      <c r="J84" s="25"/>
      <c r="K84" s="25"/>
      <c r="L84" s="25"/>
      <c r="M84" s="25"/>
      <c r="N84" s="25"/>
      <c r="O84" s="25"/>
      <c r="P84" s="23"/>
      <c r="Q84" s="23"/>
      <c r="R84" s="23"/>
      <c r="S84" s="23"/>
      <c r="T84" s="25"/>
      <c r="U84" s="25"/>
      <c r="V84" s="25"/>
      <c r="W84" s="25"/>
      <c r="X84" s="25"/>
    </row>
    <row r="85" spans="1:24" ht="13.5" customHeight="1" x14ac:dyDescent="0.25">
      <c r="A85" s="176" t="s">
        <v>56</v>
      </c>
      <c r="B85" s="177"/>
      <c r="C85" s="178"/>
      <c r="D85" s="43" t="s">
        <v>57</v>
      </c>
      <c r="E85" s="23">
        <v>150</v>
      </c>
      <c r="F85" s="23"/>
      <c r="G85" s="23"/>
      <c r="H85" s="23">
        <v>3.1</v>
      </c>
      <c r="I85" s="23">
        <v>9.15</v>
      </c>
      <c r="J85" s="23">
        <v>17.98</v>
      </c>
      <c r="K85" s="39">
        <v>172.79</v>
      </c>
      <c r="L85" s="23">
        <v>0.14000000000000001</v>
      </c>
      <c r="M85" s="23">
        <v>17.79</v>
      </c>
      <c r="N85" s="23">
        <v>49.98</v>
      </c>
      <c r="O85" s="23">
        <v>0.11</v>
      </c>
      <c r="P85" s="37">
        <f>SUM(P86:P89)</f>
        <v>0.13500000000000001</v>
      </c>
      <c r="Q85" s="37">
        <f t="shared" ref="Q85:S85" si="16">SUM(Q86:Q89)</f>
        <v>1.1300000000000001E-2</v>
      </c>
      <c r="R85" s="37">
        <f t="shared" si="16"/>
        <v>3.4000000000000002E-4</v>
      </c>
      <c r="S85" s="37">
        <f t="shared" si="16"/>
        <v>6.4600000000000005E-2</v>
      </c>
      <c r="T85" s="23">
        <v>41.64</v>
      </c>
      <c r="U85" s="23">
        <v>636.32000000000005</v>
      </c>
      <c r="V85" s="23">
        <v>86.99</v>
      </c>
      <c r="W85" s="23">
        <v>27.39</v>
      </c>
      <c r="X85" s="23">
        <v>1.03</v>
      </c>
    </row>
    <row r="86" spans="1:24" ht="12.75" customHeight="1" x14ac:dyDescent="0.25">
      <c r="A86" s="182" t="s">
        <v>24</v>
      </c>
      <c r="B86" s="183"/>
      <c r="C86" s="184"/>
      <c r="D86" s="23"/>
      <c r="E86" s="23"/>
      <c r="F86" s="25">
        <v>24</v>
      </c>
      <c r="G86" s="25">
        <v>22.5</v>
      </c>
      <c r="H86" s="23"/>
      <c r="I86" s="23"/>
      <c r="J86" s="23"/>
      <c r="K86" s="39"/>
      <c r="L86" s="25"/>
      <c r="M86" s="25"/>
      <c r="N86" s="25"/>
      <c r="O86" s="25"/>
      <c r="P86" s="25">
        <v>6.7000000000000004E-2</v>
      </c>
      <c r="Q86" s="25">
        <v>3.8E-3</v>
      </c>
      <c r="R86" s="25">
        <v>3.4000000000000002E-4</v>
      </c>
      <c r="S86" s="25">
        <v>1.2E-2</v>
      </c>
      <c r="T86" s="25"/>
      <c r="U86" s="25"/>
      <c r="V86" s="25"/>
      <c r="W86" s="25"/>
      <c r="X86" s="25"/>
    </row>
    <row r="87" spans="1:24" ht="14.25" customHeight="1" x14ac:dyDescent="0.25">
      <c r="A87" s="182" t="s">
        <v>43</v>
      </c>
      <c r="B87" s="183"/>
      <c r="C87" s="184"/>
      <c r="D87" s="23"/>
      <c r="E87" s="23"/>
      <c r="F87" s="25">
        <v>175.5</v>
      </c>
      <c r="G87" s="33">
        <v>132</v>
      </c>
      <c r="H87" s="23"/>
      <c r="I87" s="23"/>
      <c r="J87" s="23"/>
      <c r="K87" s="39"/>
      <c r="L87" s="25"/>
      <c r="M87" s="25"/>
      <c r="N87" s="25"/>
      <c r="O87" s="25"/>
      <c r="P87" s="25"/>
      <c r="Q87" s="25">
        <v>7.0000000000000001E-3</v>
      </c>
      <c r="R87" s="25"/>
      <c r="S87" s="25">
        <v>5.2600000000000001E-2</v>
      </c>
      <c r="T87" s="25"/>
      <c r="U87" s="25"/>
      <c r="V87" s="25"/>
      <c r="W87" s="25"/>
      <c r="X87" s="25"/>
    </row>
    <row r="88" spans="1:24" ht="12" customHeight="1" x14ac:dyDescent="0.25">
      <c r="A88" s="182" t="s">
        <v>26</v>
      </c>
      <c r="B88" s="183"/>
      <c r="C88" s="184"/>
      <c r="D88" s="23"/>
      <c r="E88" s="23"/>
      <c r="F88" s="25">
        <v>4.5</v>
      </c>
      <c r="G88" s="33">
        <v>4.5</v>
      </c>
      <c r="H88" s="23"/>
      <c r="I88" s="23"/>
      <c r="J88" s="23"/>
      <c r="K88" s="39"/>
      <c r="L88" s="25"/>
      <c r="M88" s="25"/>
      <c r="N88" s="25"/>
      <c r="O88" s="25"/>
      <c r="P88" s="25">
        <v>6.8000000000000005E-2</v>
      </c>
      <c r="Q88" s="25">
        <v>5.0000000000000001E-4</v>
      </c>
      <c r="R88" s="25"/>
      <c r="S88" s="25"/>
      <c r="T88" s="25"/>
      <c r="U88" s="25"/>
      <c r="V88" s="25"/>
      <c r="W88" s="25"/>
      <c r="X88" s="25"/>
    </row>
    <row r="89" spans="1:24" ht="11.25" customHeight="1" x14ac:dyDescent="0.25">
      <c r="A89" s="182" t="s">
        <v>27</v>
      </c>
      <c r="B89" s="183"/>
      <c r="C89" s="184"/>
      <c r="D89" s="23"/>
      <c r="E89" s="23"/>
      <c r="F89" s="25">
        <v>92.4</v>
      </c>
      <c r="G89" s="33">
        <v>92.4</v>
      </c>
      <c r="H89" s="23"/>
      <c r="I89" s="23"/>
      <c r="J89" s="23"/>
      <c r="K89" s="39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ht="13.5" customHeight="1" x14ac:dyDescent="0.25">
      <c r="A90" s="176" t="s">
        <v>328</v>
      </c>
      <c r="B90" s="177"/>
      <c r="C90" s="178"/>
      <c r="D90" s="23" t="s">
        <v>326</v>
      </c>
      <c r="E90" s="23">
        <v>80</v>
      </c>
      <c r="F90" s="23"/>
      <c r="G90" s="23"/>
      <c r="H90" s="23">
        <v>2.57</v>
      </c>
      <c r="I90" s="23">
        <v>2.95</v>
      </c>
      <c r="J90" s="23">
        <v>4.75</v>
      </c>
      <c r="K90" s="23">
        <v>56.13</v>
      </c>
      <c r="L90" s="23">
        <v>0.05</v>
      </c>
      <c r="M90" s="23">
        <v>8.6199999999999992</v>
      </c>
      <c r="N90" s="23">
        <v>15.81</v>
      </c>
      <c r="O90" s="23">
        <v>0.04</v>
      </c>
      <c r="P90" s="44">
        <f>SUM(P91:P94)</f>
        <v>3.5999999999999997E-2</v>
      </c>
      <c r="Q90" s="44">
        <f t="shared" ref="Q90:S90" si="17">SUM(Q91:Q94)</f>
        <v>2.9999999999999997E-4</v>
      </c>
      <c r="R90" s="44">
        <f t="shared" si="17"/>
        <v>0</v>
      </c>
      <c r="S90" s="44">
        <f t="shared" si="17"/>
        <v>0</v>
      </c>
      <c r="T90" s="23">
        <v>21.09</v>
      </c>
      <c r="U90" s="23">
        <v>86.56</v>
      </c>
      <c r="V90" s="23">
        <v>54.64</v>
      </c>
      <c r="W90" s="23">
        <v>17.899999999999999</v>
      </c>
      <c r="X90" s="23">
        <v>0.62</v>
      </c>
    </row>
    <row r="91" spans="1:24" ht="12.75" customHeight="1" x14ac:dyDescent="0.25">
      <c r="A91" s="176" t="s">
        <v>329</v>
      </c>
      <c r="B91" s="177"/>
      <c r="C91" s="178"/>
      <c r="D91" s="25"/>
      <c r="E91" s="4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ht="12.75" customHeight="1" x14ac:dyDescent="0.25">
      <c r="A92" s="176" t="s">
        <v>330</v>
      </c>
      <c r="B92" s="177"/>
      <c r="C92" s="178"/>
      <c r="D92" s="25"/>
      <c r="E92" s="44">
        <v>3</v>
      </c>
      <c r="F92" s="25"/>
      <c r="G92" s="25"/>
      <c r="H92" s="26"/>
      <c r="I92" s="26"/>
      <c r="J92" s="26"/>
      <c r="K92" s="41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15" customHeight="1" x14ac:dyDescent="0.25">
      <c r="A93" s="182" t="s">
        <v>331</v>
      </c>
      <c r="B93" s="183"/>
      <c r="C93" s="184"/>
      <c r="D93" s="25"/>
      <c r="E93" s="25"/>
      <c r="F93" s="25">
        <v>123.2</v>
      </c>
      <c r="G93" s="25">
        <v>80</v>
      </c>
      <c r="H93" s="26"/>
      <c r="I93" s="26"/>
      <c r="J93" s="26"/>
      <c r="K93" s="41"/>
      <c r="L93" s="25"/>
      <c r="M93" s="25"/>
      <c r="N93" s="25"/>
      <c r="O93" s="25"/>
      <c r="P93" s="28"/>
      <c r="Q93" s="28"/>
      <c r="R93" s="28"/>
      <c r="S93" s="28"/>
      <c r="T93" s="25"/>
      <c r="U93" s="25"/>
      <c r="V93" s="25"/>
      <c r="W93" s="25"/>
      <c r="X93" s="25"/>
    </row>
    <row r="94" spans="1:24" ht="12.75" customHeight="1" x14ac:dyDescent="0.25">
      <c r="A94" s="182" t="s">
        <v>26</v>
      </c>
      <c r="B94" s="183"/>
      <c r="C94" s="184"/>
      <c r="D94" s="25"/>
      <c r="E94" s="25"/>
      <c r="F94" s="25">
        <v>3</v>
      </c>
      <c r="G94" s="25">
        <v>3</v>
      </c>
      <c r="H94" s="26"/>
      <c r="I94" s="26"/>
      <c r="J94" s="26"/>
      <c r="K94" s="41"/>
      <c r="L94" s="25"/>
      <c r="M94" s="25"/>
      <c r="N94" s="25"/>
      <c r="O94" s="25"/>
      <c r="P94" s="28">
        <v>3.5999999999999997E-2</v>
      </c>
      <c r="Q94" s="28">
        <v>2.9999999999999997E-4</v>
      </c>
      <c r="R94" s="28"/>
      <c r="S94" s="28"/>
      <c r="T94" s="25"/>
      <c r="U94" s="25"/>
      <c r="V94" s="25"/>
      <c r="W94" s="25"/>
      <c r="X94" s="25"/>
    </row>
    <row r="95" spans="1:24" x14ac:dyDescent="0.25">
      <c r="A95" s="237" t="s">
        <v>81</v>
      </c>
      <c r="B95" s="237"/>
      <c r="C95" s="237"/>
      <c r="D95" s="23" t="s">
        <v>82</v>
      </c>
      <c r="E95" s="23">
        <v>200</v>
      </c>
      <c r="F95" s="23"/>
      <c r="G95" s="23"/>
      <c r="H95" s="23">
        <v>0.13</v>
      </c>
      <c r="I95" s="23">
        <v>0.02</v>
      </c>
      <c r="J95" s="23">
        <v>15.2</v>
      </c>
      <c r="K95" s="23">
        <v>62</v>
      </c>
      <c r="L95" s="23">
        <v>0</v>
      </c>
      <c r="M95" s="23">
        <v>2.83</v>
      </c>
      <c r="N95" s="23">
        <v>0</v>
      </c>
      <c r="O95" s="23">
        <v>0</v>
      </c>
      <c r="P95" s="37">
        <f>SUM(P96:P99)</f>
        <v>0</v>
      </c>
      <c r="Q95" s="37">
        <f t="shared" ref="Q95:S95" si="18">SUM(Q96:Q99)</f>
        <v>0</v>
      </c>
      <c r="R95" s="37">
        <f t="shared" si="18"/>
        <v>0</v>
      </c>
      <c r="S95" s="37">
        <f t="shared" si="18"/>
        <v>5.0000000000000001E-4</v>
      </c>
      <c r="T95" s="23">
        <v>14.2</v>
      </c>
      <c r="U95" s="23">
        <v>21.3</v>
      </c>
      <c r="V95" s="23">
        <v>4.4000000000000004</v>
      </c>
      <c r="W95" s="23">
        <v>2.4</v>
      </c>
      <c r="X95" s="23">
        <v>0.36</v>
      </c>
    </row>
    <row r="96" spans="1:24" x14ac:dyDescent="0.25">
      <c r="A96" s="238" t="s">
        <v>67</v>
      </c>
      <c r="B96" s="238"/>
      <c r="C96" s="238"/>
      <c r="D96" s="25"/>
      <c r="E96" s="25"/>
      <c r="F96" s="25">
        <v>15</v>
      </c>
      <c r="G96" s="25">
        <v>15</v>
      </c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:24" x14ac:dyDescent="0.25">
      <c r="A97" s="239" t="s">
        <v>31</v>
      </c>
      <c r="B97" s="239"/>
      <c r="C97" s="239"/>
      <c r="D97" s="25"/>
      <c r="E97" s="25"/>
      <c r="F97" s="25">
        <v>0.5</v>
      </c>
      <c r="G97" s="25">
        <v>0.5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>
        <v>5.0000000000000001E-4</v>
      </c>
      <c r="T97" s="25"/>
      <c r="U97" s="25"/>
      <c r="V97" s="25"/>
      <c r="W97" s="25"/>
      <c r="X97" s="25"/>
    </row>
    <row r="98" spans="1:24" x14ac:dyDescent="0.25">
      <c r="A98" s="239" t="s">
        <v>27</v>
      </c>
      <c r="B98" s="239"/>
      <c r="C98" s="239"/>
      <c r="D98" s="28"/>
      <c r="E98" s="28"/>
      <c r="F98" s="28">
        <v>200</v>
      </c>
      <c r="G98" s="28">
        <v>200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x14ac:dyDescent="0.25">
      <c r="A99" s="182" t="s">
        <v>83</v>
      </c>
      <c r="B99" s="183"/>
      <c r="C99" s="184"/>
      <c r="D99" s="28"/>
      <c r="E99" s="28"/>
      <c r="F99" s="28">
        <v>8</v>
      </c>
      <c r="G99" s="28">
        <v>7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x14ac:dyDescent="0.25">
      <c r="A100" s="234" t="s">
        <v>213</v>
      </c>
      <c r="B100" s="235"/>
      <c r="C100" s="236"/>
      <c r="D100" s="90" t="s">
        <v>144</v>
      </c>
      <c r="E100" s="24">
        <v>10</v>
      </c>
      <c r="F100" s="35"/>
      <c r="G100" s="35"/>
      <c r="H100" s="24">
        <v>0.08</v>
      </c>
      <c r="I100" s="24">
        <v>7.25</v>
      </c>
      <c r="J100" s="24">
        <v>0.13</v>
      </c>
      <c r="K100" s="36">
        <v>66</v>
      </c>
      <c r="L100" s="23">
        <v>0</v>
      </c>
      <c r="M100" s="23">
        <v>0</v>
      </c>
      <c r="N100" s="23">
        <v>40</v>
      </c>
      <c r="O100" s="23">
        <v>0.01</v>
      </c>
      <c r="P100" s="44">
        <v>0.15</v>
      </c>
      <c r="Q100" s="44">
        <v>1E-3</v>
      </c>
      <c r="R100" s="44">
        <v>0</v>
      </c>
      <c r="S100" s="44">
        <v>0</v>
      </c>
      <c r="T100" s="23">
        <v>2.4</v>
      </c>
      <c r="U100" s="23">
        <v>3</v>
      </c>
      <c r="V100" s="23">
        <v>3</v>
      </c>
      <c r="W100" s="23">
        <v>0</v>
      </c>
      <c r="X100" s="23">
        <v>0.02</v>
      </c>
    </row>
    <row r="101" spans="1:24" ht="13.5" customHeight="1" x14ac:dyDescent="0.25">
      <c r="A101" s="176" t="s">
        <v>286</v>
      </c>
      <c r="B101" s="177"/>
      <c r="C101" s="178"/>
      <c r="D101" s="84"/>
      <c r="E101" s="45">
        <v>15</v>
      </c>
      <c r="F101" s="45">
        <v>15</v>
      </c>
      <c r="G101" s="45"/>
      <c r="H101" s="45">
        <v>1.1499999999999999</v>
      </c>
      <c r="I101" s="45">
        <v>0.21</v>
      </c>
      <c r="J101" s="45">
        <v>5.65</v>
      </c>
      <c r="K101" s="87">
        <v>30.15</v>
      </c>
      <c r="L101" s="46">
        <v>0.03</v>
      </c>
      <c r="M101" s="46">
        <v>0</v>
      </c>
      <c r="N101" s="46">
        <v>0</v>
      </c>
      <c r="O101" s="46">
        <v>1.2999999999999999E-2</v>
      </c>
      <c r="P101" s="23">
        <v>0</v>
      </c>
      <c r="Q101" s="24">
        <v>8.0000000000000004E-4</v>
      </c>
      <c r="R101" s="23">
        <v>0</v>
      </c>
      <c r="S101" s="23">
        <v>0</v>
      </c>
      <c r="T101" s="46">
        <v>4.95</v>
      </c>
      <c r="U101" s="46">
        <v>36.6</v>
      </c>
      <c r="V101" s="46">
        <v>29.1</v>
      </c>
      <c r="W101" s="46">
        <v>8.5500000000000007</v>
      </c>
      <c r="X101" s="46">
        <v>0.67</v>
      </c>
    </row>
    <row r="102" spans="1:24" x14ac:dyDescent="0.25">
      <c r="A102" s="176" t="s">
        <v>32</v>
      </c>
      <c r="B102" s="177"/>
      <c r="C102" s="178"/>
      <c r="D102" s="26"/>
      <c r="E102" s="24">
        <v>25</v>
      </c>
      <c r="F102" s="24">
        <v>25</v>
      </c>
      <c r="G102" s="24"/>
      <c r="H102" s="24">
        <v>1.97</v>
      </c>
      <c r="I102" s="24">
        <v>0.25</v>
      </c>
      <c r="J102" s="24">
        <v>12.07</v>
      </c>
      <c r="K102" s="36">
        <v>58.45</v>
      </c>
      <c r="L102" s="23">
        <v>2.5000000000000001E-2</v>
      </c>
      <c r="M102" s="23">
        <v>0</v>
      </c>
      <c r="N102" s="23">
        <v>0</v>
      </c>
      <c r="O102" s="23">
        <v>0</v>
      </c>
      <c r="P102" s="23">
        <v>0</v>
      </c>
      <c r="Q102" s="23">
        <v>1.4E-3</v>
      </c>
      <c r="R102" s="23">
        <v>5.4999999999999997E-3</v>
      </c>
      <c r="S102" s="23">
        <v>7.1999999999999998E-3</v>
      </c>
      <c r="T102" s="23">
        <v>5.75</v>
      </c>
      <c r="U102" s="23">
        <v>0</v>
      </c>
      <c r="V102" s="23">
        <v>21.75</v>
      </c>
      <c r="W102" s="23">
        <v>8.25</v>
      </c>
      <c r="X102" s="23">
        <v>0.27</v>
      </c>
    </row>
    <row r="103" spans="1:24" x14ac:dyDescent="0.25">
      <c r="A103" s="176" t="s">
        <v>269</v>
      </c>
      <c r="B103" s="177"/>
      <c r="C103" s="178"/>
      <c r="D103" s="25"/>
      <c r="E103" s="23">
        <f>SUM(E78:E102)</f>
        <v>578</v>
      </c>
      <c r="F103" s="23"/>
      <c r="G103" s="23"/>
      <c r="H103" s="23">
        <f t="shared" ref="H103:X103" si="19">SUM(H78:H102)</f>
        <v>25.279999999999998</v>
      </c>
      <c r="I103" s="23">
        <f t="shared" si="19"/>
        <v>26.88</v>
      </c>
      <c r="J103" s="23">
        <f t="shared" si="19"/>
        <v>56.56</v>
      </c>
      <c r="K103" s="23">
        <f t="shared" si="19"/>
        <v>576.77</v>
      </c>
      <c r="L103" s="23">
        <f t="shared" si="19"/>
        <v>0.30500000000000005</v>
      </c>
      <c r="M103" s="23">
        <f t="shared" si="19"/>
        <v>29.689999999999998</v>
      </c>
      <c r="N103" s="23">
        <f t="shared" si="19"/>
        <v>147.24</v>
      </c>
      <c r="O103" s="23">
        <f t="shared" si="19"/>
        <v>0.24300000000000002</v>
      </c>
      <c r="P103" s="23">
        <f>SUM(P78+P85+P90+P95+P100+P101+P102)</f>
        <v>1.5479999999999998</v>
      </c>
      <c r="Q103" s="23">
        <f t="shared" ref="Q103:S103" si="20">SUM(Q78+Q85+Q90+Q95+Q100+Q101+Q102)</f>
        <v>0.18840000000000001</v>
      </c>
      <c r="R103" s="23">
        <f t="shared" si="20"/>
        <v>5.8399999999999997E-3</v>
      </c>
      <c r="S103" s="23">
        <f t="shared" si="20"/>
        <v>0.88059999999999994</v>
      </c>
      <c r="T103" s="23">
        <f t="shared" si="19"/>
        <v>103.85000000000001</v>
      </c>
      <c r="U103" s="23">
        <f t="shared" si="19"/>
        <v>1044.26</v>
      </c>
      <c r="V103" s="23">
        <f t="shared" si="19"/>
        <v>387.78</v>
      </c>
      <c r="W103" s="23">
        <f t="shared" si="19"/>
        <v>104.05</v>
      </c>
      <c r="X103" s="23">
        <f t="shared" si="19"/>
        <v>3.75</v>
      </c>
    </row>
    <row r="104" spans="1:24" ht="12.75" customHeight="1" x14ac:dyDescent="0.25">
      <c r="A104" s="170"/>
      <c r="B104" s="171"/>
      <c r="C104" s="172"/>
      <c r="D104" s="185" t="s">
        <v>270</v>
      </c>
      <c r="E104" s="186"/>
      <c r="F104" s="186"/>
      <c r="G104" s="187"/>
      <c r="H104" s="25"/>
      <c r="I104" s="25"/>
      <c r="J104" s="25"/>
      <c r="K104" s="42"/>
      <c r="L104" s="25"/>
      <c r="M104" s="25"/>
      <c r="N104" s="25"/>
      <c r="O104" s="25"/>
      <c r="P104" s="23"/>
      <c r="Q104" s="23"/>
      <c r="R104" s="23"/>
      <c r="S104" s="23"/>
      <c r="T104" s="25"/>
      <c r="U104" s="25"/>
      <c r="V104" s="25"/>
      <c r="W104" s="25"/>
      <c r="X104" s="25"/>
    </row>
    <row r="105" spans="1:24" ht="12.75" customHeight="1" x14ac:dyDescent="0.25">
      <c r="A105" s="176" t="s">
        <v>149</v>
      </c>
      <c r="B105" s="177"/>
      <c r="C105" s="178"/>
      <c r="D105" s="45" t="s">
        <v>63</v>
      </c>
      <c r="E105" s="107">
        <v>190</v>
      </c>
      <c r="F105" s="45">
        <v>196</v>
      </c>
      <c r="G105" s="108">
        <v>190</v>
      </c>
      <c r="H105" s="46">
        <v>5.52</v>
      </c>
      <c r="I105" s="46">
        <v>4.76</v>
      </c>
      <c r="J105" s="46">
        <v>8</v>
      </c>
      <c r="K105" s="79">
        <v>97.14</v>
      </c>
      <c r="L105" s="46">
        <v>3.7999999999999999E-2</v>
      </c>
      <c r="M105" s="46">
        <v>0.56999999999999995</v>
      </c>
      <c r="N105" s="46">
        <v>38.090000000000003</v>
      </c>
      <c r="O105" s="46">
        <v>0.27</v>
      </c>
      <c r="P105" s="23">
        <v>0.95</v>
      </c>
      <c r="Q105" s="23">
        <v>0</v>
      </c>
      <c r="R105" s="23">
        <v>0</v>
      </c>
      <c r="S105" s="23">
        <v>0</v>
      </c>
      <c r="T105" s="46">
        <v>236.19</v>
      </c>
      <c r="U105" s="46">
        <v>278.08999999999997</v>
      </c>
      <c r="V105" s="46">
        <v>175.24</v>
      </c>
      <c r="W105" s="46">
        <v>26.67</v>
      </c>
      <c r="X105" s="46">
        <v>0.19</v>
      </c>
    </row>
    <row r="106" spans="1:24" ht="14.25" customHeight="1" x14ac:dyDescent="0.25">
      <c r="A106" s="234" t="s">
        <v>306</v>
      </c>
      <c r="B106" s="235"/>
      <c r="C106" s="236"/>
      <c r="D106" s="46"/>
      <c r="E106" s="46">
        <v>10</v>
      </c>
      <c r="F106" s="46">
        <v>10</v>
      </c>
      <c r="G106" s="109"/>
      <c r="H106" s="110">
        <v>0.1</v>
      </c>
      <c r="I106" s="110">
        <v>0.75</v>
      </c>
      <c r="J106" s="110">
        <v>7.7</v>
      </c>
      <c r="K106" s="111">
        <v>42</v>
      </c>
      <c r="L106" s="46">
        <v>1.4999999999999999E-2</v>
      </c>
      <c r="M106" s="46">
        <v>0</v>
      </c>
      <c r="N106" s="46">
        <v>0</v>
      </c>
      <c r="O106" s="46">
        <v>4.0000000000000001E-3</v>
      </c>
      <c r="P106" s="25"/>
      <c r="Q106" s="25"/>
      <c r="R106" s="25"/>
      <c r="S106" s="25"/>
      <c r="T106" s="46">
        <v>2.4</v>
      </c>
      <c r="U106" s="46">
        <v>13</v>
      </c>
      <c r="V106" s="46">
        <v>9.1</v>
      </c>
      <c r="W106" s="46">
        <v>1.8</v>
      </c>
      <c r="X106" s="46">
        <v>0.16</v>
      </c>
    </row>
    <row r="107" spans="1:24" ht="13.5" customHeight="1" x14ac:dyDescent="0.25">
      <c r="A107" s="176" t="s">
        <v>271</v>
      </c>
      <c r="B107" s="177"/>
      <c r="C107" s="178"/>
      <c r="D107" s="46"/>
      <c r="E107" s="46">
        <f>SUM(E105:E106)</f>
        <v>200</v>
      </c>
      <c r="F107" s="46"/>
      <c r="G107" s="46"/>
      <c r="H107" s="46">
        <f>SUM(H105:H106)</f>
        <v>5.6199999999999992</v>
      </c>
      <c r="I107" s="46">
        <f t="shared" ref="I107:X107" si="21">SUM(I105:I106)</f>
        <v>5.51</v>
      </c>
      <c r="J107" s="46">
        <f t="shared" si="21"/>
        <v>15.7</v>
      </c>
      <c r="K107" s="46">
        <f t="shared" si="21"/>
        <v>139.13999999999999</v>
      </c>
      <c r="L107" s="46">
        <f t="shared" si="21"/>
        <v>5.2999999999999999E-2</v>
      </c>
      <c r="M107" s="46">
        <f t="shared" si="21"/>
        <v>0.56999999999999995</v>
      </c>
      <c r="N107" s="46">
        <f t="shared" si="21"/>
        <v>38.090000000000003</v>
      </c>
      <c r="O107" s="46">
        <f>SUM(O105:O106)</f>
        <v>0.27400000000000002</v>
      </c>
      <c r="P107" s="46">
        <f t="shared" ref="P107:S107" si="22">SUM(P105:P106)</f>
        <v>0.95</v>
      </c>
      <c r="Q107" s="46">
        <f t="shared" si="22"/>
        <v>0</v>
      </c>
      <c r="R107" s="46">
        <f t="shared" si="22"/>
        <v>0</v>
      </c>
      <c r="S107" s="46">
        <f t="shared" si="22"/>
        <v>0</v>
      </c>
      <c r="T107" s="46">
        <f t="shared" si="21"/>
        <v>238.59</v>
      </c>
      <c r="U107" s="46">
        <f t="shared" si="21"/>
        <v>291.08999999999997</v>
      </c>
      <c r="V107" s="46">
        <f t="shared" si="21"/>
        <v>184.34</v>
      </c>
      <c r="W107" s="46">
        <f t="shared" si="21"/>
        <v>28.470000000000002</v>
      </c>
      <c r="X107" s="46">
        <f t="shared" si="21"/>
        <v>0.35</v>
      </c>
    </row>
    <row r="108" spans="1:24" x14ac:dyDescent="0.25">
      <c r="A108" s="176" t="s">
        <v>132</v>
      </c>
      <c r="B108" s="177"/>
      <c r="C108" s="178"/>
      <c r="D108" s="25"/>
      <c r="E108" s="44">
        <f>SUM(E107+E103+E76+E62+E26+E23)</f>
        <v>2736</v>
      </c>
      <c r="F108" s="44"/>
      <c r="G108" s="44"/>
      <c r="H108" s="44">
        <f t="shared" ref="H108:X108" si="23">SUM(H107+H103+H76+H62+H26+H23)</f>
        <v>108.10999999999999</v>
      </c>
      <c r="I108" s="44">
        <f t="shared" si="23"/>
        <v>105.35000000000001</v>
      </c>
      <c r="J108" s="44">
        <f t="shared" si="23"/>
        <v>350.35</v>
      </c>
      <c r="K108" s="44">
        <f t="shared" si="23"/>
        <v>2831.79</v>
      </c>
      <c r="L108" s="44">
        <f t="shared" si="23"/>
        <v>1.476</v>
      </c>
      <c r="M108" s="44">
        <f t="shared" si="23"/>
        <v>102.928</v>
      </c>
      <c r="N108" s="44">
        <f t="shared" si="23"/>
        <v>559.26</v>
      </c>
      <c r="O108" s="44">
        <f t="shared" si="23"/>
        <v>2.2520000000000002</v>
      </c>
      <c r="P108" s="44">
        <f t="shared" si="23"/>
        <v>5.2904999999999998</v>
      </c>
      <c r="Q108" s="44">
        <f t="shared" si="23"/>
        <v>0.33490000000000003</v>
      </c>
      <c r="R108" s="44">
        <f t="shared" si="23"/>
        <v>6.1730000000000007E-2</v>
      </c>
      <c r="S108" s="44">
        <f t="shared" si="23"/>
        <v>1.3633999999999999</v>
      </c>
      <c r="T108" s="44">
        <f t="shared" si="23"/>
        <v>1457.88</v>
      </c>
      <c r="U108" s="44">
        <f t="shared" si="23"/>
        <v>4597.8600000000006</v>
      </c>
      <c r="V108" s="44">
        <f t="shared" si="23"/>
        <v>1991.2500000000002</v>
      </c>
      <c r="W108" s="44">
        <f t="shared" si="23"/>
        <v>478.55999999999995</v>
      </c>
      <c r="X108" s="44">
        <f t="shared" si="23"/>
        <v>25.14</v>
      </c>
    </row>
    <row r="109" spans="1:24" x14ac:dyDescent="0.25"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37"/>
      <c r="P109" s="138"/>
      <c r="Q109" s="138"/>
      <c r="R109" s="138"/>
      <c r="S109" s="138"/>
      <c r="T109" s="137"/>
      <c r="U109" s="7"/>
      <c r="V109" s="7"/>
      <c r="W109" s="7"/>
      <c r="X109" s="7"/>
    </row>
    <row r="110" spans="1:24" x14ac:dyDescent="0.25">
      <c r="O110" s="2"/>
      <c r="P110" s="138"/>
      <c r="Q110" s="138"/>
      <c r="R110" s="138"/>
      <c r="S110" s="138"/>
      <c r="T110" s="2"/>
    </row>
    <row r="111" spans="1:24" x14ac:dyDescent="0.25">
      <c r="O111" s="2"/>
      <c r="P111" s="138"/>
      <c r="Q111" s="138"/>
      <c r="R111" s="138"/>
      <c r="S111" s="138"/>
      <c r="T111" s="2"/>
    </row>
    <row r="112" spans="1:24" x14ac:dyDescent="0.25">
      <c r="O112" s="2"/>
      <c r="P112" s="139"/>
      <c r="Q112" s="139"/>
      <c r="R112" s="139"/>
      <c r="S112" s="139"/>
      <c r="T112" s="2"/>
    </row>
    <row r="113" spans="15:20" x14ac:dyDescent="0.25">
      <c r="O113" s="2"/>
      <c r="P113" s="138"/>
      <c r="Q113" s="138"/>
      <c r="R113" s="138"/>
      <c r="S113" s="138"/>
      <c r="T113" s="2"/>
    </row>
    <row r="114" spans="15:20" x14ac:dyDescent="0.25">
      <c r="O114" s="2"/>
      <c r="P114" s="138"/>
      <c r="Q114" s="138"/>
      <c r="R114" s="138"/>
      <c r="S114" s="138"/>
      <c r="T114" s="2"/>
    </row>
  </sheetData>
  <mergeCells count="140">
    <mergeCell ref="L3:P3"/>
    <mergeCell ref="A108:C108"/>
    <mergeCell ref="A77:C77"/>
    <mergeCell ref="A63:C63"/>
    <mergeCell ref="A87:C87"/>
    <mergeCell ref="A88:C88"/>
    <mergeCell ref="A78:C78"/>
    <mergeCell ref="A80:C80"/>
    <mergeCell ref="A81:C81"/>
    <mergeCell ref="A82:C82"/>
    <mergeCell ref="A83:C83"/>
    <mergeCell ref="A84:C84"/>
    <mergeCell ref="A85:C85"/>
    <mergeCell ref="A86:C86"/>
    <mergeCell ref="A89:C89"/>
    <mergeCell ref="A95:C95"/>
    <mergeCell ref="A65:C65"/>
    <mergeCell ref="A66:C66"/>
    <mergeCell ref="A67:C67"/>
    <mergeCell ref="A68:C68"/>
    <mergeCell ref="A101:C101"/>
    <mergeCell ref="A107:C107"/>
    <mergeCell ref="A106:C106"/>
    <mergeCell ref="A71:C71"/>
    <mergeCell ref="T4:T5"/>
    <mergeCell ref="V4:V5"/>
    <mergeCell ref="W4:W5"/>
    <mergeCell ref="X4:X5"/>
    <mergeCell ref="A5:C5"/>
    <mergeCell ref="A6:C6"/>
    <mergeCell ref="D6:G6"/>
    <mergeCell ref="A4:C4"/>
    <mergeCell ref="H4:H5"/>
    <mergeCell ref="I4:I5"/>
    <mergeCell ref="J4:J5"/>
    <mergeCell ref="L4:L5"/>
    <mergeCell ref="M4:M5"/>
    <mergeCell ref="N4:N5"/>
    <mergeCell ref="O4:O5"/>
    <mergeCell ref="E3:E5"/>
    <mergeCell ref="F3:F5"/>
    <mergeCell ref="G3:G5"/>
    <mergeCell ref="K4:K5"/>
    <mergeCell ref="P4:P5"/>
    <mergeCell ref="Q4:Q5"/>
    <mergeCell ref="S4:S5"/>
    <mergeCell ref="R4:R5"/>
    <mergeCell ref="Q3:X3"/>
    <mergeCell ref="H1:J1"/>
    <mergeCell ref="A2:B2"/>
    <mergeCell ref="C2:G2"/>
    <mergeCell ref="A3:C3"/>
    <mergeCell ref="H3:K3"/>
    <mergeCell ref="A32:C32"/>
    <mergeCell ref="A33:C33"/>
    <mergeCell ref="A26:C26"/>
    <mergeCell ref="A27:C27"/>
    <mergeCell ref="A14:C14"/>
    <mergeCell ref="A15:C15"/>
    <mergeCell ref="A16:C16"/>
    <mergeCell ref="A17:C17"/>
    <mergeCell ref="A18:C18"/>
    <mergeCell ref="A19:C19"/>
    <mergeCell ref="D27:G27"/>
    <mergeCell ref="A21:C21"/>
    <mergeCell ref="A22:C22"/>
    <mergeCell ref="A23:C23"/>
    <mergeCell ref="A24:C24"/>
    <mergeCell ref="D24:G24"/>
    <mergeCell ref="A25:C25"/>
    <mergeCell ref="A13:C13"/>
    <mergeCell ref="A8:C8"/>
    <mergeCell ref="A1:B1"/>
    <mergeCell ref="C1:G1"/>
    <mergeCell ref="A69:C69"/>
    <mergeCell ref="A70:C70"/>
    <mergeCell ref="A35:C35"/>
    <mergeCell ref="A36:C36"/>
    <mergeCell ref="A9:C9"/>
    <mergeCell ref="A10:C10"/>
    <mergeCell ref="A11:C11"/>
    <mergeCell ref="A12:C12"/>
    <mergeCell ref="A7:C7"/>
    <mergeCell ref="A34:C34"/>
    <mergeCell ref="A46:C46"/>
    <mergeCell ref="A47:C47"/>
    <mergeCell ref="A48:C48"/>
    <mergeCell ref="A49:C49"/>
    <mergeCell ref="A50:C50"/>
    <mergeCell ref="A51:C51"/>
    <mergeCell ref="A52:C52"/>
    <mergeCell ref="A37:C37"/>
    <mergeCell ref="A38:C38"/>
    <mergeCell ref="A39:C39"/>
    <mergeCell ref="A40:C40"/>
    <mergeCell ref="A20:C20"/>
    <mergeCell ref="A94:C94"/>
    <mergeCell ref="A103:C103"/>
    <mergeCell ref="A104:C104"/>
    <mergeCell ref="A72:C72"/>
    <mergeCell ref="A41:C41"/>
    <mergeCell ref="A42:C42"/>
    <mergeCell ref="A43:C43"/>
    <mergeCell ref="A102:C102"/>
    <mergeCell ref="A44:C44"/>
    <mergeCell ref="A45:C45"/>
    <mergeCell ref="A73:C73"/>
    <mergeCell ref="A74:C74"/>
    <mergeCell ref="A79:C79"/>
    <mergeCell ref="A98:C98"/>
    <mergeCell ref="A99:C99"/>
    <mergeCell ref="A62:C62"/>
    <mergeCell ref="A100:C100"/>
    <mergeCell ref="A76:C76"/>
    <mergeCell ref="A75:C75"/>
    <mergeCell ref="A92:C92"/>
    <mergeCell ref="U4:U5"/>
    <mergeCell ref="A28:C28"/>
    <mergeCell ref="A29:C29"/>
    <mergeCell ref="A30:C30"/>
    <mergeCell ref="A31:C31"/>
    <mergeCell ref="D104:G104"/>
    <mergeCell ref="A105:C105"/>
    <mergeCell ref="A96:C96"/>
    <mergeCell ref="A97:C97"/>
    <mergeCell ref="D63:G63"/>
    <mergeCell ref="A64:C64"/>
    <mergeCell ref="D77:G77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90:C90"/>
    <mergeCell ref="A91:C91"/>
    <mergeCell ref="A93:C93"/>
  </mergeCells>
  <pageMargins left="0" right="0" top="0" bottom="0" header="0" footer="0"/>
  <pageSetup paperSize="9" scale="81" fitToHeight="0" orientation="landscape" r:id="rId1"/>
  <ignoredErrors>
    <ignoredError sqref="P14:S14 P47:S47 P64:S64 P95:S95" formulaRange="1"/>
    <ignoredError sqref="P76 P10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1"/>
  <sheetViews>
    <sheetView topLeftCell="A61" workbookViewId="0">
      <selection activeCell="L90" sqref="L90"/>
    </sheetView>
  </sheetViews>
  <sheetFormatPr defaultRowHeight="15" x14ac:dyDescent="0.25"/>
  <cols>
    <col min="3" max="3" width="6" customWidth="1"/>
    <col min="4" max="4" width="6.140625" customWidth="1"/>
    <col min="5" max="5" width="7" customWidth="1"/>
    <col min="6" max="6" width="6.85546875" customWidth="1"/>
    <col min="7" max="7" width="6.42578125" customWidth="1"/>
    <col min="8" max="9" width="6.140625" customWidth="1"/>
    <col min="10" max="10" width="6" customWidth="1"/>
    <col min="11" max="11" width="7.85546875" customWidth="1"/>
    <col min="12" max="12" width="6.140625" customWidth="1"/>
    <col min="13" max="13" width="5.85546875" customWidth="1"/>
    <col min="14" max="14" width="6.140625" customWidth="1"/>
    <col min="15" max="15" width="5.42578125" customWidth="1"/>
    <col min="16" max="17" width="6.85546875" customWidth="1"/>
    <col min="18" max="18" width="8.140625" customWidth="1"/>
    <col min="19" max="19" width="6.28515625" customWidth="1"/>
    <col min="20" max="20" width="6.7109375" customWidth="1"/>
    <col min="21" max="21" width="7.140625" customWidth="1"/>
    <col min="22" max="22" width="7.28515625" customWidth="1"/>
    <col min="23" max="23" width="7.42578125" customWidth="1"/>
    <col min="24" max="24" width="7" customWidth="1"/>
  </cols>
  <sheetData>
    <row r="1" spans="1:24" x14ac:dyDescent="0.25">
      <c r="A1" s="248" t="s">
        <v>214</v>
      </c>
      <c r="B1" s="248"/>
      <c r="C1" s="292" t="s">
        <v>313</v>
      </c>
      <c r="D1" s="292"/>
      <c r="E1" s="292"/>
      <c r="F1" s="292"/>
      <c r="G1" s="292"/>
      <c r="H1" s="248" t="s">
        <v>208</v>
      </c>
      <c r="I1" s="249"/>
      <c r="J1" s="249"/>
      <c r="K1" s="99"/>
      <c r="L1" s="99"/>
      <c r="M1" s="99"/>
      <c r="N1" s="99"/>
      <c r="O1" s="99"/>
      <c r="P1" s="67"/>
      <c r="Q1" s="67"/>
      <c r="R1" s="67"/>
      <c r="S1" s="67"/>
      <c r="T1" s="99"/>
      <c r="U1" s="99"/>
      <c r="V1" s="99"/>
      <c r="W1" s="99"/>
      <c r="X1" s="99"/>
    </row>
    <row r="2" spans="1:24" x14ac:dyDescent="0.25">
      <c r="A2" s="233" t="s">
        <v>210</v>
      </c>
      <c r="B2" s="233"/>
      <c r="C2" s="250" t="s">
        <v>136</v>
      </c>
      <c r="D2" s="250"/>
      <c r="E2" s="250"/>
      <c r="F2" s="250"/>
      <c r="G2" s="250"/>
      <c r="H2" s="99"/>
      <c r="I2" s="99"/>
      <c r="J2" s="99"/>
      <c r="K2" s="99"/>
      <c r="L2" s="99"/>
      <c r="M2" s="99"/>
      <c r="N2" s="99"/>
      <c r="O2" s="99"/>
      <c r="P2" s="95"/>
      <c r="Q2" s="95"/>
      <c r="R2" s="95"/>
      <c r="S2" s="95"/>
      <c r="T2" s="99"/>
      <c r="U2" s="99"/>
      <c r="V2" s="99"/>
      <c r="W2" s="99"/>
      <c r="X2" s="99"/>
    </row>
    <row r="3" spans="1:24" x14ac:dyDescent="0.25">
      <c r="A3" s="251" t="s">
        <v>4</v>
      </c>
      <c r="B3" s="252"/>
      <c r="C3" s="253"/>
      <c r="D3" s="49" t="s">
        <v>5</v>
      </c>
      <c r="E3" s="273" t="s">
        <v>288</v>
      </c>
      <c r="F3" s="272" t="s">
        <v>289</v>
      </c>
      <c r="G3" s="273" t="s">
        <v>290</v>
      </c>
      <c r="H3" s="244" t="s">
        <v>318</v>
      </c>
      <c r="I3" s="244"/>
      <c r="J3" s="244"/>
      <c r="K3" s="244"/>
      <c r="L3" s="185" t="s">
        <v>315</v>
      </c>
      <c r="M3" s="186"/>
      <c r="N3" s="186"/>
      <c r="O3" s="186"/>
      <c r="P3" s="187"/>
      <c r="Q3" s="202" t="s">
        <v>317</v>
      </c>
      <c r="R3" s="203"/>
      <c r="S3" s="203"/>
      <c r="T3" s="203"/>
      <c r="U3" s="203"/>
      <c r="V3" s="203"/>
      <c r="W3" s="203"/>
      <c r="X3" s="204"/>
    </row>
    <row r="4" spans="1:24" x14ac:dyDescent="0.25">
      <c r="A4" s="259" t="s">
        <v>6</v>
      </c>
      <c r="B4" s="260"/>
      <c r="C4" s="261"/>
      <c r="D4" s="51" t="s">
        <v>7</v>
      </c>
      <c r="E4" s="273"/>
      <c r="F4" s="272"/>
      <c r="G4" s="274"/>
      <c r="H4" s="244" t="s">
        <v>8</v>
      </c>
      <c r="I4" s="244" t="s">
        <v>9</v>
      </c>
      <c r="J4" s="244" t="s">
        <v>10</v>
      </c>
      <c r="K4" s="264" t="s">
        <v>11</v>
      </c>
      <c r="L4" s="264" t="s">
        <v>12</v>
      </c>
      <c r="M4" s="244" t="s">
        <v>13</v>
      </c>
      <c r="N4" s="208" t="s">
        <v>324</v>
      </c>
      <c r="O4" s="244" t="s">
        <v>14</v>
      </c>
      <c r="P4" s="200" t="s">
        <v>320</v>
      </c>
      <c r="Q4" s="202" t="s">
        <v>303</v>
      </c>
      <c r="R4" s="202" t="s">
        <v>304</v>
      </c>
      <c r="S4" s="202" t="s">
        <v>305</v>
      </c>
      <c r="T4" s="185" t="s">
        <v>15</v>
      </c>
      <c r="U4" s="123"/>
      <c r="V4" s="187" t="s">
        <v>16</v>
      </c>
      <c r="W4" s="244" t="s">
        <v>17</v>
      </c>
      <c r="X4" s="244" t="s">
        <v>18</v>
      </c>
    </row>
    <row r="5" spans="1:24" x14ac:dyDescent="0.25">
      <c r="A5" s="245" t="s">
        <v>19</v>
      </c>
      <c r="B5" s="246"/>
      <c r="C5" s="247"/>
      <c r="D5" s="52" t="s">
        <v>287</v>
      </c>
      <c r="E5" s="273"/>
      <c r="F5" s="272"/>
      <c r="G5" s="274"/>
      <c r="H5" s="244"/>
      <c r="I5" s="244"/>
      <c r="J5" s="244"/>
      <c r="K5" s="264"/>
      <c r="L5" s="264"/>
      <c r="M5" s="244"/>
      <c r="N5" s="209"/>
      <c r="O5" s="244"/>
      <c r="P5" s="200"/>
      <c r="Q5" s="202"/>
      <c r="R5" s="202"/>
      <c r="S5" s="202"/>
      <c r="T5" s="185"/>
      <c r="U5" s="124" t="s">
        <v>258</v>
      </c>
      <c r="V5" s="187"/>
      <c r="W5" s="244"/>
      <c r="X5" s="244"/>
    </row>
    <row r="6" spans="1:24" x14ac:dyDescent="0.25">
      <c r="A6" s="182"/>
      <c r="B6" s="183"/>
      <c r="C6" s="184"/>
      <c r="D6" s="186" t="s">
        <v>20</v>
      </c>
      <c r="E6" s="186"/>
      <c r="F6" s="186"/>
      <c r="G6" s="186"/>
      <c r="H6" s="125"/>
      <c r="I6" s="125"/>
      <c r="J6" s="125"/>
      <c r="K6" s="118"/>
      <c r="L6" s="19"/>
      <c r="M6" s="19"/>
      <c r="N6" s="19"/>
      <c r="O6" s="19"/>
      <c r="P6" s="22"/>
      <c r="Q6" s="22"/>
      <c r="R6" s="22"/>
      <c r="S6" s="22"/>
      <c r="T6" s="19"/>
      <c r="U6" s="19"/>
      <c r="V6" s="19"/>
      <c r="W6" s="19"/>
      <c r="X6" s="19"/>
    </row>
    <row r="7" spans="1:24" x14ac:dyDescent="0.25">
      <c r="A7" s="188" t="s">
        <v>199</v>
      </c>
      <c r="B7" s="189"/>
      <c r="C7" s="190"/>
      <c r="D7" s="30" t="s">
        <v>138</v>
      </c>
      <c r="E7" s="31">
        <v>200</v>
      </c>
      <c r="F7" s="62"/>
      <c r="G7" s="62"/>
      <c r="H7" s="35">
        <v>2.97</v>
      </c>
      <c r="I7" s="35">
        <v>3.57</v>
      </c>
      <c r="J7" s="35">
        <v>6.14</v>
      </c>
      <c r="K7" s="75">
        <v>71.2</v>
      </c>
      <c r="L7" s="37">
        <v>0.04</v>
      </c>
      <c r="M7" s="37">
        <v>0.66</v>
      </c>
      <c r="N7" s="37">
        <v>26.4</v>
      </c>
      <c r="O7" s="37">
        <v>0.14000000000000001</v>
      </c>
      <c r="P7" s="23">
        <f>SUM(P9:P13)</f>
        <v>0.32400000000000001</v>
      </c>
      <c r="Q7" s="23">
        <f t="shared" ref="Q7:S7" si="0">SUM(Q9:Q13)</f>
        <v>1.67E-2</v>
      </c>
      <c r="R7" s="23">
        <f t="shared" si="0"/>
        <v>3.5999999999999999E-3</v>
      </c>
      <c r="S7" s="23">
        <f t="shared" si="0"/>
        <v>5.1400000000000001E-2</v>
      </c>
      <c r="T7" s="37">
        <v>136.6</v>
      </c>
      <c r="U7" s="37">
        <v>147</v>
      </c>
      <c r="V7" s="37">
        <v>90.94</v>
      </c>
      <c r="W7" s="37">
        <v>14.1</v>
      </c>
      <c r="X7" s="37">
        <v>0.12</v>
      </c>
    </row>
    <row r="8" spans="1:24" x14ac:dyDescent="0.25">
      <c r="A8" s="298" t="s">
        <v>200</v>
      </c>
      <c r="B8" s="299"/>
      <c r="C8" s="300"/>
      <c r="D8" s="30"/>
      <c r="E8" s="31"/>
      <c r="F8" s="31"/>
      <c r="G8" s="31"/>
      <c r="H8" s="34"/>
      <c r="I8" s="34"/>
      <c r="J8" s="34"/>
      <c r="K8" s="34"/>
      <c r="L8" s="34"/>
      <c r="M8" s="34"/>
      <c r="N8" s="34"/>
      <c r="O8" s="34"/>
      <c r="P8" s="25"/>
      <c r="Q8" s="25"/>
      <c r="R8" s="25"/>
      <c r="S8" s="25"/>
      <c r="T8" s="34"/>
      <c r="U8" s="34"/>
      <c r="V8" s="34"/>
      <c r="W8" s="34"/>
      <c r="X8" s="34"/>
    </row>
    <row r="9" spans="1:24" ht="14.25" customHeight="1" x14ac:dyDescent="0.25">
      <c r="A9" s="218" t="s">
        <v>185</v>
      </c>
      <c r="B9" s="219"/>
      <c r="C9" s="220"/>
      <c r="D9" s="146"/>
      <c r="E9" s="33"/>
      <c r="F9" s="33">
        <v>16</v>
      </c>
      <c r="G9" s="33">
        <v>16</v>
      </c>
      <c r="H9" s="34"/>
      <c r="I9" s="34"/>
      <c r="J9" s="34"/>
      <c r="K9" s="34"/>
      <c r="L9" s="34"/>
      <c r="M9" s="34"/>
      <c r="N9" s="34"/>
      <c r="O9" s="34"/>
      <c r="P9" s="25"/>
      <c r="Q9" s="25">
        <v>5.0000000000000001E-4</v>
      </c>
      <c r="R9" s="25">
        <v>2.2000000000000001E-3</v>
      </c>
      <c r="S9" s="25">
        <v>1.4E-3</v>
      </c>
      <c r="T9" s="34"/>
      <c r="U9" s="34"/>
      <c r="V9" s="34"/>
      <c r="W9" s="34"/>
      <c r="X9" s="34"/>
    </row>
    <row r="10" spans="1:24" ht="13.5" customHeight="1" x14ac:dyDescent="0.25">
      <c r="A10" s="218" t="s">
        <v>26</v>
      </c>
      <c r="B10" s="219"/>
      <c r="C10" s="220"/>
      <c r="D10" s="146"/>
      <c r="E10" s="33"/>
      <c r="F10" s="33">
        <v>1.6</v>
      </c>
      <c r="G10" s="33">
        <v>1.6</v>
      </c>
      <c r="H10" s="34"/>
      <c r="I10" s="34"/>
      <c r="J10" s="34"/>
      <c r="K10" s="34"/>
      <c r="L10" s="34"/>
      <c r="M10" s="34"/>
      <c r="N10" s="34"/>
      <c r="O10" s="34"/>
      <c r="P10" s="25">
        <v>2.4E-2</v>
      </c>
      <c r="Q10" s="25">
        <v>2.0000000000000001E-4</v>
      </c>
      <c r="R10" s="25"/>
      <c r="S10" s="25"/>
      <c r="T10" s="34"/>
      <c r="U10" s="34"/>
      <c r="V10" s="34"/>
      <c r="W10" s="34"/>
      <c r="X10" s="34"/>
    </row>
    <row r="11" spans="1:24" ht="13.5" customHeight="1" x14ac:dyDescent="0.25">
      <c r="A11" s="218" t="s">
        <v>24</v>
      </c>
      <c r="B11" s="219"/>
      <c r="C11" s="220"/>
      <c r="D11" s="146"/>
      <c r="E11" s="33"/>
      <c r="F11" s="33">
        <v>100</v>
      </c>
      <c r="G11" s="33">
        <v>100</v>
      </c>
      <c r="H11" s="34"/>
      <c r="I11" s="34"/>
      <c r="J11" s="34"/>
      <c r="K11" s="34"/>
      <c r="L11" s="34"/>
      <c r="M11" s="34"/>
      <c r="N11" s="34"/>
      <c r="O11" s="34"/>
      <c r="P11" s="25">
        <v>0.3</v>
      </c>
      <c r="Q11" s="25">
        <v>1.6E-2</v>
      </c>
      <c r="R11" s="25">
        <v>1.4E-3</v>
      </c>
      <c r="S11" s="25">
        <v>0.05</v>
      </c>
      <c r="T11" s="34"/>
      <c r="U11" s="34"/>
      <c r="V11" s="34"/>
      <c r="W11" s="34"/>
      <c r="X11" s="34"/>
    </row>
    <row r="12" spans="1:24" ht="13.5" customHeight="1" x14ac:dyDescent="0.25">
      <c r="A12" s="182" t="s">
        <v>27</v>
      </c>
      <c r="B12" s="183"/>
      <c r="C12" s="184"/>
      <c r="D12" s="122"/>
      <c r="E12" s="74"/>
      <c r="F12" s="28">
        <v>110</v>
      </c>
      <c r="G12" s="28">
        <v>110</v>
      </c>
      <c r="H12" s="20"/>
      <c r="I12" s="20"/>
      <c r="J12" s="20"/>
      <c r="K12" s="75"/>
      <c r="L12" s="19"/>
      <c r="M12" s="19"/>
      <c r="N12" s="19"/>
      <c r="O12" s="19"/>
      <c r="P12" s="25"/>
      <c r="Q12" s="25"/>
      <c r="R12" s="25"/>
      <c r="S12" s="25"/>
      <c r="T12" s="19"/>
      <c r="U12" s="19"/>
      <c r="V12" s="19"/>
      <c r="W12" s="19"/>
      <c r="X12" s="19"/>
    </row>
    <row r="13" spans="1:24" ht="13.5" customHeight="1" x14ac:dyDescent="0.25">
      <c r="A13" s="218" t="s">
        <v>67</v>
      </c>
      <c r="B13" s="219"/>
      <c r="C13" s="220"/>
      <c r="D13" s="146"/>
      <c r="E13" s="33"/>
      <c r="F13" s="33">
        <v>2</v>
      </c>
      <c r="G13" s="33">
        <v>2</v>
      </c>
      <c r="H13" s="83"/>
      <c r="I13" s="34"/>
      <c r="J13" s="34"/>
      <c r="K13" s="34"/>
      <c r="L13" s="34"/>
      <c r="M13" s="34"/>
      <c r="N13" s="34"/>
      <c r="O13" s="34"/>
      <c r="P13" s="25"/>
      <c r="Q13" s="25"/>
      <c r="R13" s="25"/>
      <c r="S13" s="25"/>
      <c r="T13" s="34"/>
      <c r="U13" s="34"/>
      <c r="V13" s="34"/>
      <c r="W13" s="34"/>
      <c r="X13" s="34"/>
    </row>
    <row r="14" spans="1:24" ht="14.25" customHeight="1" x14ac:dyDescent="0.25">
      <c r="A14" s="234" t="s">
        <v>35</v>
      </c>
      <c r="B14" s="235"/>
      <c r="C14" s="236"/>
      <c r="D14" s="23" t="s">
        <v>36</v>
      </c>
      <c r="E14" s="23">
        <v>200</v>
      </c>
      <c r="F14" s="23"/>
      <c r="G14" s="23"/>
      <c r="H14" s="23">
        <v>3.66</v>
      </c>
      <c r="I14" s="23">
        <v>2.16</v>
      </c>
      <c r="J14" s="23">
        <v>27.33</v>
      </c>
      <c r="K14" s="39">
        <v>161.4</v>
      </c>
      <c r="L14" s="23">
        <v>0.06</v>
      </c>
      <c r="M14" s="23">
        <v>1.1100000000000001</v>
      </c>
      <c r="N14" s="23">
        <v>14</v>
      </c>
      <c r="O14" s="23">
        <v>0.21</v>
      </c>
      <c r="P14" s="23">
        <f>SUM(P15:P19)</f>
        <v>0.441</v>
      </c>
      <c r="Q14" s="23">
        <f t="shared" ref="Q14:S14" si="1">SUM(Q15:Q19)</f>
        <v>2.3500000000000001E-3</v>
      </c>
      <c r="R14" s="23">
        <f t="shared" si="1"/>
        <v>2.0999999999999999E-3</v>
      </c>
      <c r="S14" s="23">
        <f t="shared" si="1"/>
        <v>7.3499999999999996E-2</v>
      </c>
      <c r="T14" s="23">
        <v>145.6</v>
      </c>
      <c r="U14" s="23">
        <v>173.04</v>
      </c>
      <c r="V14" s="23">
        <v>89.6</v>
      </c>
      <c r="W14" s="23">
        <v>19.899999999999999</v>
      </c>
      <c r="X14" s="23">
        <v>0.12</v>
      </c>
    </row>
    <row r="15" spans="1:24" ht="12" customHeight="1" x14ac:dyDescent="0.25">
      <c r="A15" s="227" t="s">
        <v>25</v>
      </c>
      <c r="B15" s="228"/>
      <c r="C15" s="229"/>
      <c r="D15" s="23"/>
      <c r="E15" s="23"/>
      <c r="F15" s="28">
        <v>10</v>
      </c>
      <c r="G15" s="28">
        <v>10</v>
      </c>
      <c r="H15" s="23"/>
      <c r="I15" s="23"/>
      <c r="J15" s="23"/>
      <c r="K15" s="39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3.5" customHeight="1" x14ac:dyDescent="0.25">
      <c r="A16" s="224" t="s">
        <v>37</v>
      </c>
      <c r="B16" s="225"/>
      <c r="C16" s="226"/>
      <c r="D16" s="23"/>
      <c r="E16" s="23"/>
      <c r="F16" s="28">
        <v>10</v>
      </c>
      <c r="G16" s="28">
        <v>10</v>
      </c>
      <c r="H16" s="23"/>
      <c r="I16" s="23"/>
      <c r="J16" s="23"/>
      <c r="K16" s="39"/>
      <c r="L16" s="23"/>
      <c r="M16" s="23"/>
      <c r="N16" s="23"/>
      <c r="O16" s="23"/>
      <c r="P16" s="25"/>
      <c r="Q16" s="25"/>
      <c r="R16" s="25"/>
      <c r="S16" s="25"/>
      <c r="T16" s="23"/>
      <c r="U16" s="23"/>
      <c r="V16" s="23"/>
      <c r="W16" s="23"/>
      <c r="X16" s="23"/>
    </row>
    <row r="17" spans="1:24" ht="13.5" customHeight="1" x14ac:dyDescent="0.25">
      <c r="A17" s="227" t="s">
        <v>24</v>
      </c>
      <c r="B17" s="228"/>
      <c r="C17" s="229"/>
      <c r="D17" s="23"/>
      <c r="E17" s="23"/>
      <c r="F17" s="28">
        <v>147</v>
      </c>
      <c r="G17" s="28">
        <v>140</v>
      </c>
      <c r="H17" s="23"/>
      <c r="I17" s="23"/>
      <c r="J17" s="23"/>
      <c r="K17" s="39"/>
      <c r="L17" s="28"/>
      <c r="M17" s="28"/>
      <c r="N17" s="28"/>
      <c r="O17" s="28"/>
      <c r="P17" s="28">
        <v>0.441</v>
      </c>
      <c r="Q17" s="28">
        <v>2.3500000000000001E-3</v>
      </c>
      <c r="R17" s="28">
        <v>2.0999999999999999E-3</v>
      </c>
      <c r="S17" s="28">
        <v>7.3499999999999996E-2</v>
      </c>
      <c r="T17" s="28"/>
      <c r="U17" s="28"/>
      <c r="V17" s="28"/>
      <c r="W17" s="28"/>
      <c r="X17" s="28"/>
    </row>
    <row r="18" spans="1:24" ht="13.5" customHeight="1" x14ac:dyDescent="0.25">
      <c r="A18" s="227" t="s">
        <v>27</v>
      </c>
      <c r="B18" s="228"/>
      <c r="C18" s="229"/>
      <c r="D18" s="23"/>
      <c r="E18" s="28"/>
      <c r="F18" s="28">
        <v>40</v>
      </c>
      <c r="G18" s="28">
        <v>40</v>
      </c>
      <c r="H18" s="23"/>
      <c r="I18" s="23"/>
      <c r="J18" s="23"/>
      <c r="K18" s="39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2.75" customHeight="1" x14ac:dyDescent="0.25">
      <c r="A19" s="224" t="s">
        <v>38</v>
      </c>
      <c r="B19" s="225"/>
      <c r="C19" s="226"/>
      <c r="D19" s="23"/>
      <c r="E19" s="28"/>
      <c r="F19" s="28">
        <v>0.01</v>
      </c>
      <c r="G19" s="28">
        <v>0.01</v>
      </c>
      <c r="H19" s="23"/>
      <c r="I19" s="23"/>
      <c r="J19" s="23"/>
      <c r="K19" s="39"/>
      <c r="L19" s="23"/>
      <c r="M19" s="23"/>
      <c r="N19" s="23"/>
      <c r="O19" s="23"/>
      <c r="P19" s="32"/>
      <c r="Q19" s="32"/>
      <c r="R19" s="32"/>
      <c r="S19" s="32"/>
      <c r="T19" s="23"/>
      <c r="U19" s="23"/>
      <c r="V19" s="23"/>
      <c r="W19" s="23"/>
      <c r="X19" s="23"/>
    </row>
    <row r="20" spans="1:24" x14ac:dyDescent="0.25">
      <c r="A20" s="188" t="s">
        <v>139</v>
      </c>
      <c r="B20" s="189"/>
      <c r="C20" s="190"/>
      <c r="D20" s="30" t="s">
        <v>140</v>
      </c>
      <c r="E20" s="31">
        <v>50</v>
      </c>
      <c r="F20" s="31"/>
      <c r="G20" s="31"/>
      <c r="H20" s="32">
        <v>5.71</v>
      </c>
      <c r="I20" s="32">
        <v>7.58</v>
      </c>
      <c r="J20" s="32">
        <v>3.04</v>
      </c>
      <c r="K20" s="32">
        <v>103</v>
      </c>
      <c r="L20" s="32">
        <v>0.05</v>
      </c>
      <c r="M20" s="32">
        <v>0.1</v>
      </c>
      <c r="N20" s="32">
        <v>116</v>
      </c>
      <c r="O20" s="32">
        <v>0.2</v>
      </c>
      <c r="P20" s="32">
        <f>SUM(P21:P25)</f>
        <v>0.96770000000000012</v>
      </c>
      <c r="Q20" s="32">
        <f t="shared" ref="Q20:S20" si="2">SUM(Q21:Q25)</f>
        <v>1.9460000000000002E-2</v>
      </c>
      <c r="R20" s="32">
        <f t="shared" si="2"/>
        <v>4.7599999999999995E-3</v>
      </c>
      <c r="S20" s="32">
        <f t="shared" si="2"/>
        <v>2.9199999999999997E-2</v>
      </c>
      <c r="T20" s="32">
        <v>41.4</v>
      </c>
      <c r="U20" s="32">
        <v>81.64</v>
      </c>
      <c r="V20" s="32">
        <v>89.6</v>
      </c>
      <c r="W20" s="32">
        <v>6.77</v>
      </c>
      <c r="X20" s="32">
        <v>1.07</v>
      </c>
    </row>
    <row r="21" spans="1:24" x14ac:dyDescent="0.25">
      <c r="A21" s="218" t="s">
        <v>28</v>
      </c>
      <c r="B21" s="219"/>
      <c r="C21" s="220"/>
      <c r="D21" s="30"/>
      <c r="E21" s="33"/>
      <c r="F21" s="33">
        <v>40</v>
      </c>
      <c r="G21" s="33">
        <v>40</v>
      </c>
      <c r="H21" s="34"/>
      <c r="I21" s="34"/>
      <c r="J21" s="34"/>
      <c r="K21" s="34"/>
      <c r="L21" s="34"/>
      <c r="M21" s="34"/>
      <c r="N21" s="34"/>
      <c r="O21" s="34"/>
      <c r="P21" s="34">
        <v>0.88</v>
      </c>
      <c r="Q21" s="34">
        <v>1.44E-2</v>
      </c>
      <c r="R21" s="34">
        <v>4.4000000000000003E-3</v>
      </c>
      <c r="S21" s="34">
        <v>2.1999999999999999E-2</v>
      </c>
      <c r="T21" s="34"/>
      <c r="U21" s="34"/>
      <c r="V21" s="34"/>
      <c r="W21" s="34"/>
      <c r="X21" s="34"/>
    </row>
    <row r="22" spans="1:24" x14ac:dyDescent="0.25">
      <c r="A22" s="218" t="s">
        <v>24</v>
      </c>
      <c r="B22" s="219"/>
      <c r="C22" s="220"/>
      <c r="D22" s="30"/>
      <c r="E22" s="31"/>
      <c r="F22" s="33">
        <v>13</v>
      </c>
      <c r="G22" s="33">
        <v>13</v>
      </c>
      <c r="H22" s="34"/>
      <c r="I22" s="34"/>
      <c r="J22" s="34"/>
      <c r="K22" s="34"/>
      <c r="L22" s="34"/>
      <c r="M22" s="34"/>
      <c r="N22" s="34"/>
      <c r="O22" s="34"/>
      <c r="P22" s="34">
        <v>3.9E-2</v>
      </c>
      <c r="Q22" s="34">
        <v>4.7000000000000002E-3</v>
      </c>
      <c r="R22" s="34">
        <v>1.8000000000000001E-4</v>
      </c>
      <c r="S22" s="34">
        <v>6.4999999999999997E-3</v>
      </c>
      <c r="T22" s="34"/>
      <c r="U22" s="34"/>
      <c r="V22" s="34"/>
      <c r="W22" s="34"/>
      <c r="X22" s="34"/>
    </row>
    <row r="23" spans="1:24" x14ac:dyDescent="0.25">
      <c r="A23" s="218" t="s">
        <v>55</v>
      </c>
      <c r="B23" s="219"/>
      <c r="C23" s="220"/>
      <c r="D23" s="30"/>
      <c r="E23" s="31"/>
      <c r="F23" s="33">
        <v>3</v>
      </c>
      <c r="G23" s="33">
        <v>3</v>
      </c>
      <c r="H23" s="34"/>
      <c r="I23" s="34"/>
      <c r="J23" s="34"/>
      <c r="K23" s="34"/>
      <c r="L23" s="34"/>
      <c r="M23" s="34"/>
      <c r="N23" s="34"/>
      <c r="O23" s="34"/>
      <c r="P23" s="34"/>
      <c r="Q23" s="34">
        <v>6.0000000000000002E-5</v>
      </c>
      <c r="R23" s="34">
        <v>1.8000000000000001E-4</v>
      </c>
      <c r="S23" s="34">
        <v>6.9999999999999999E-4</v>
      </c>
      <c r="T23" s="34"/>
      <c r="U23" s="34"/>
      <c r="V23" s="34"/>
      <c r="W23" s="34"/>
      <c r="X23" s="34"/>
    </row>
    <row r="24" spans="1:24" x14ac:dyDescent="0.25">
      <c r="A24" s="218" t="s">
        <v>26</v>
      </c>
      <c r="B24" s="219"/>
      <c r="C24" s="220"/>
      <c r="D24" s="30"/>
      <c r="E24" s="31"/>
      <c r="F24" s="33">
        <v>3</v>
      </c>
      <c r="G24" s="33">
        <v>3</v>
      </c>
      <c r="H24" s="34"/>
      <c r="I24" s="34"/>
      <c r="J24" s="34"/>
      <c r="K24" s="34"/>
      <c r="L24" s="34"/>
      <c r="M24" s="34"/>
      <c r="N24" s="34"/>
      <c r="O24" s="34"/>
      <c r="P24" s="34">
        <v>4.4999999999999998E-2</v>
      </c>
      <c r="Q24" s="34">
        <v>2.9999999999999997E-4</v>
      </c>
      <c r="R24" s="34"/>
      <c r="S24" s="34"/>
      <c r="T24" s="34"/>
      <c r="U24" s="34"/>
      <c r="V24" s="34"/>
      <c r="W24" s="34"/>
      <c r="X24" s="34"/>
    </row>
    <row r="25" spans="1:24" ht="15.75" customHeight="1" x14ac:dyDescent="0.25">
      <c r="A25" s="218" t="s">
        <v>54</v>
      </c>
      <c r="B25" s="219"/>
      <c r="C25" s="220"/>
      <c r="D25" s="30"/>
      <c r="E25" s="31"/>
      <c r="F25" s="33">
        <v>5</v>
      </c>
      <c r="G25" s="33">
        <v>5</v>
      </c>
      <c r="H25" s="34"/>
      <c r="I25" s="34"/>
      <c r="J25" s="34"/>
      <c r="K25" s="34"/>
      <c r="L25" s="34"/>
      <c r="M25" s="34"/>
      <c r="N25" s="34"/>
      <c r="O25" s="34"/>
      <c r="P25" s="34">
        <v>3.7000000000000002E-3</v>
      </c>
      <c r="Q25" s="34"/>
      <c r="R25" s="34"/>
      <c r="S25" s="34"/>
      <c r="T25" s="34"/>
      <c r="U25" s="34"/>
      <c r="V25" s="34"/>
      <c r="W25" s="34"/>
      <c r="X25" s="34"/>
    </row>
    <row r="26" spans="1:24" ht="12.75" customHeight="1" x14ac:dyDescent="0.25">
      <c r="A26" s="234" t="s">
        <v>93</v>
      </c>
      <c r="B26" s="235"/>
      <c r="C26" s="236"/>
      <c r="D26" s="24" t="s">
        <v>94</v>
      </c>
      <c r="E26" s="24">
        <v>14</v>
      </c>
      <c r="F26" s="24">
        <v>15</v>
      </c>
      <c r="G26" s="24">
        <v>14</v>
      </c>
      <c r="H26" s="24">
        <v>3.25</v>
      </c>
      <c r="I26" s="24">
        <v>4.13</v>
      </c>
      <c r="J26" s="24">
        <v>0</v>
      </c>
      <c r="K26" s="24">
        <v>50.42</v>
      </c>
      <c r="L26" s="24">
        <v>4.0000000000000001E-3</v>
      </c>
      <c r="M26" s="24">
        <v>9.8000000000000004E-2</v>
      </c>
      <c r="N26" s="24">
        <v>36.409999999999997</v>
      </c>
      <c r="O26" s="24">
        <v>4.2000000000000003E-2</v>
      </c>
      <c r="P26" s="24">
        <v>0.13400000000000001</v>
      </c>
      <c r="Q26" s="24">
        <v>1.5E-3</v>
      </c>
      <c r="R26" s="24">
        <v>1.6999999999999999E-3</v>
      </c>
      <c r="S26" s="24">
        <v>0</v>
      </c>
      <c r="T26" s="24">
        <v>123.25</v>
      </c>
      <c r="U26" s="24">
        <v>12.32</v>
      </c>
      <c r="V26" s="24">
        <v>70</v>
      </c>
      <c r="W26" s="24">
        <v>4.9000000000000004</v>
      </c>
      <c r="X26" s="24">
        <v>0.14000000000000001</v>
      </c>
    </row>
    <row r="27" spans="1:24" ht="14.25" customHeight="1" x14ac:dyDescent="0.25">
      <c r="A27" s="234" t="s">
        <v>213</v>
      </c>
      <c r="B27" s="235"/>
      <c r="C27" s="236"/>
      <c r="D27" s="24" t="s">
        <v>33</v>
      </c>
      <c r="E27" s="24">
        <v>5</v>
      </c>
      <c r="F27" s="35"/>
      <c r="G27" s="35"/>
      <c r="H27" s="24">
        <v>0.04</v>
      </c>
      <c r="I27" s="24">
        <v>3.62</v>
      </c>
      <c r="J27" s="24">
        <v>6.5000000000000002E-2</v>
      </c>
      <c r="K27" s="36">
        <v>33</v>
      </c>
      <c r="L27" s="23">
        <v>0</v>
      </c>
      <c r="M27" s="23">
        <v>0</v>
      </c>
      <c r="N27" s="23">
        <v>20</v>
      </c>
      <c r="O27" s="23">
        <v>5.0000000000000001E-3</v>
      </c>
      <c r="P27" s="24">
        <v>7.4999999999999997E-2</v>
      </c>
      <c r="Q27" s="24">
        <v>5.0000000000000001E-4</v>
      </c>
      <c r="R27" s="24">
        <v>0</v>
      </c>
      <c r="S27" s="24">
        <v>0</v>
      </c>
      <c r="T27" s="23">
        <v>1.2</v>
      </c>
      <c r="U27" s="23">
        <v>1.5</v>
      </c>
      <c r="V27" s="23">
        <v>1.5</v>
      </c>
      <c r="W27" s="23">
        <v>0</v>
      </c>
      <c r="X27" s="23">
        <v>0.01</v>
      </c>
    </row>
    <row r="28" spans="1:24" ht="13.5" customHeight="1" x14ac:dyDescent="0.25">
      <c r="A28" s="176" t="s">
        <v>32</v>
      </c>
      <c r="B28" s="177"/>
      <c r="C28" s="178"/>
      <c r="D28" s="84"/>
      <c r="E28" s="45">
        <v>35</v>
      </c>
      <c r="F28" s="45">
        <v>35</v>
      </c>
      <c r="G28" s="45"/>
      <c r="H28" s="85">
        <v>2.76</v>
      </c>
      <c r="I28" s="85">
        <v>0.35</v>
      </c>
      <c r="J28" s="85">
        <v>16.899999999999999</v>
      </c>
      <c r="K28" s="86">
        <v>82.25</v>
      </c>
      <c r="L28" s="46">
        <v>5.6000000000000001E-2</v>
      </c>
      <c r="M28" s="46">
        <v>0</v>
      </c>
      <c r="N28" s="46">
        <v>0</v>
      </c>
      <c r="O28" s="46">
        <v>2.1000000000000001E-2</v>
      </c>
      <c r="P28" s="24">
        <v>0</v>
      </c>
      <c r="Q28" s="24">
        <v>3.2000000000000002E-3</v>
      </c>
      <c r="R28" s="24">
        <v>7.7000000000000002E-3</v>
      </c>
      <c r="S28" s="24">
        <v>0.01</v>
      </c>
      <c r="T28" s="46">
        <v>8.0500000000000007</v>
      </c>
      <c r="U28" s="46">
        <v>46.55</v>
      </c>
      <c r="V28" s="46">
        <v>30.45</v>
      </c>
      <c r="W28" s="46">
        <v>11.55</v>
      </c>
      <c r="X28" s="46">
        <v>0.7</v>
      </c>
    </row>
    <row r="29" spans="1:24" ht="13.5" customHeight="1" x14ac:dyDescent="0.25">
      <c r="A29" s="176" t="s">
        <v>286</v>
      </c>
      <c r="B29" s="177"/>
      <c r="C29" s="178"/>
      <c r="D29" s="84"/>
      <c r="E29" s="45">
        <v>15</v>
      </c>
      <c r="F29" s="45">
        <v>15</v>
      </c>
      <c r="G29" s="45"/>
      <c r="H29" s="45">
        <v>1.1499999999999999</v>
      </c>
      <c r="I29" s="45">
        <v>0.21</v>
      </c>
      <c r="J29" s="45">
        <v>5.65</v>
      </c>
      <c r="K29" s="87">
        <v>30.15</v>
      </c>
      <c r="L29" s="46">
        <v>0.03</v>
      </c>
      <c r="M29" s="46">
        <v>0</v>
      </c>
      <c r="N29" s="46">
        <v>0</v>
      </c>
      <c r="O29" s="46">
        <v>1.2999999999999999E-2</v>
      </c>
      <c r="P29" s="24">
        <v>0</v>
      </c>
      <c r="Q29" s="24">
        <v>8.0000000000000004E-4</v>
      </c>
      <c r="R29" s="24">
        <v>0</v>
      </c>
      <c r="S29" s="24">
        <v>0</v>
      </c>
      <c r="T29" s="46">
        <v>4.95</v>
      </c>
      <c r="U29" s="46">
        <v>36.6</v>
      </c>
      <c r="V29" s="46">
        <v>29.1</v>
      </c>
      <c r="W29" s="46">
        <v>8.5500000000000007</v>
      </c>
      <c r="X29" s="46">
        <v>0.67</v>
      </c>
    </row>
    <row r="30" spans="1:24" x14ac:dyDescent="0.25">
      <c r="A30" s="234" t="s">
        <v>265</v>
      </c>
      <c r="B30" s="235"/>
      <c r="C30" s="236"/>
      <c r="D30" s="26"/>
      <c r="E30" s="24">
        <f>SUM(E7:E29)</f>
        <v>519</v>
      </c>
      <c r="F30" s="24"/>
      <c r="G30" s="24"/>
      <c r="H30" s="24">
        <f t="shared" ref="H30:O30" si="3">SUM(H7:H29)</f>
        <v>19.54</v>
      </c>
      <c r="I30" s="24">
        <f t="shared" si="3"/>
        <v>21.620000000000005</v>
      </c>
      <c r="J30" s="24">
        <f t="shared" si="3"/>
        <v>59.124999999999993</v>
      </c>
      <c r="K30" s="24">
        <f t="shared" si="3"/>
        <v>531.42000000000007</v>
      </c>
      <c r="L30" s="24">
        <f t="shared" si="3"/>
        <v>0.24000000000000002</v>
      </c>
      <c r="M30" s="24">
        <f t="shared" si="3"/>
        <v>1.9680000000000002</v>
      </c>
      <c r="N30" s="24">
        <f t="shared" si="3"/>
        <v>212.81</v>
      </c>
      <c r="O30" s="24">
        <f t="shared" si="3"/>
        <v>0.63100000000000012</v>
      </c>
      <c r="P30" s="24">
        <f>SUM(P7+P14+P20+P26+P27+P28+P29)</f>
        <v>1.9417000000000002</v>
      </c>
      <c r="Q30" s="24">
        <f t="shared" ref="Q30:S30" si="4">SUM(Q7+Q14+Q20+Q26+Q27+Q28+Q29)</f>
        <v>4.4510000000000008E-2</v>
      </c>
      <c r="R30" s="24">
        <f t="shared" si="4"/>
        <v>1.9860000000000003E-2</v>
      </c>
      <c r="S30" s="24">
        <f t="shared" si="4"/>
        <v>0.1641</v>
      </c>
      <c r="T30" s="24">
        <f>SUM(T7:T29)</f>
        <v>461.04999999999995</v>
      </c>
      <c r="U30" s="24">
        <f>SUM(U7:U29)</f>
        <v>498.65</v>
      </c>
      <c r="V30" s="24">
        <f>SUM(V7:V29)</f>
        <v>401.19</v>
      </c>
      <c r="W30" s="24">
        <f>SUM(W7:W29)</f>
        <v>65.77</v>
      </c>
      <c r="X30" s="24">
        <f>SUM(X7:X29)</f>
        <v>2.83</v>
      </c>
    </row>
    <row r="31" spans="1:24" ht="12.75" customHeight="1" x14ac:dyDescent="0.25">
      <c r="A31" s="170"/>
      <c r="B31" s="171"/>
      <c r="C31" s="172"/>
      <c r="D31" s="185" t="s">
        <v>34</v>
      </c>
      <c r="E31" s="216"/>
      <c r="F31" s="216"/>
      <c r="G31" s="217"/>
      <c r="H31" s="26"/>
      <c r="I31" s="26"/>
      <c r="J31" s="26"/>
      <c r="K31" s="41"/>
      <c r="L31" s="25"/>
      <c r="M31" s="25"/>
      <c r="N31" s="25"/>
      <c r="O31" s="25"/>
      <c r="P31" s="23"/>
      <c r="Q31" s="23"/>
      <c r="R31" s="23"/>
      <c r="S31" s="23"/>
      <c r="T31" s="25"/>
      <c r="U31" s="25"/>
      <c r="V31" s="25"/>
      <c r="W31" s="25"/>
      <c r="X31" s="25"/>
    </row>
    <row r="32" spans="1:24" ht="12.75" customHeight="1" x14ac:dyDescent="0.25">
      <c r="A32" s="176" t="s">
        <v>150</v>
      </c>
      <c r="B32" s="177"/>
      <c r="C32" s="178"/>
      <c r="D32" s="23" t="s">
        <v>60</v>
      </c>
      <c r="E32" s="23">
        <v>200</v>
      </c>
      <c r="F32" s="23">
        <v>200</v>
      </c>
      <c r="G32" s="23">
        <v>200</v>
      </c>
      <c r="H32" s="23">
        <v>0.8</v>
      </c>
      <c r="I32" s="23">
        <v>0.4</v>
      </c>
      <c r="J32" s="23">
        <v>19.600000000000001</v>
      </c>
      <c r="K32" s="39">
        <v>94</v>
      </c>
      <c r="L32" s="23">
        <v>0.06</v>
      </c>
      <c r="M32" s="23">
        <v>20</v>
      </c>
      <c r="N32" s="23">
        <v>0</v>
      </c>
      <c r="O32" s="23">
        <v>0.04</v>
      </c>
      <c r="P32" s="23"/>
      <c r="Q32" s="23"/>
      <c r="R32" s="23"/>
      <c r="S32" s="23"/>
      <c r="T32" s="23">
        <v>32</v>
      </c>
      <c r="U32" s="23">
        <v>556</v>
      </c>
      <c r="V32" s="23">
        <v>22</v>
      </c>
      <c r="W32" s="23">
        <v>18</v>
      </c>
      <c r="X32" s="23">
        <v>4.4000000000000004</v>
      </c>
    </row>
    <row r="33" spans="1:24" x14ac:dyDescent="0.25">
      <c r="A33" s="234" t="s">
        <v>266</v>
      </c>
      <c r="B33" s="235"/>
      <c r="C33" s="236"/>
      <c r="D33" s="23"/>
      <c r="E33" s="23">
        <f t="shared" ref="E33" si="5">SUM(E32)</f>
        <v>200</v>
      </c>
      <c r="F33" s="23"/>
      <c r="G33" s="23"/>
      <c r="H33" s="23">
        <f>SUM(H32)</f>
        <v>0.8</v>
      </c>
      <c r="I33" s="23">
        <f t="shared" ref="I33:X33" si="6">SUM(I32)</f>
        <v>0.4</v>
      </c>
      <c r="J33" s="23">
        <f t="shared" si="6"/>
        <v>19.600000000000001</v>
      </c>
      <c r="K33" s="23">
        <f t="shared" si="6"/>
        <v>94</v>
      </c>
      <c r="L33" s="23">
        <f t="shared" si="6"/>
        <v>0.06</v>
      </c>
      <c r="M33" s="23">
        <f t="shared" si="6"/>
        <v>20</v>
      </c>
      <c r="N33" s="23">
        <f t="shared" si="6"/>
        <v>0</v>
      </c>
      <c r="O33" s="23">
        <f t="shared" si="6"/>
        <v>0.04</v>
      </c>
      <c r="P33" s="23">
        <f t="shared" si="6"/>
        <v>0</v>
      </c>
      <c r="Q33" s="23">
        <f t="shared" si="6"/>
        <v>0</v>
      </c>
      <c r="R33" s="23">
        <f t="shared" si="6"/>
        <v>0</v>
      </c>
      <c r="S33" s="23">
        <f t="shared" si="6"/>
        <v>0</v>
      </c>
      <c r="T33" s="23">
        <f t="shared" si="6"/>
        <v>32</v>
      </c>
      <c r="U33" s="23">
        <f t="shared" si="6"/>
        <v>556</v>
      </c>
      <c r="V33" s="23">
        <f t="shared" si="6"/>
        <v>22</v>
      </c>
      <c r="W33" s="23">
        <f t="shared" si="6"/>
        <v>18</v>
      </c>
      <c r="X33" s="23">
        <f t="shared" si="6"/>
        <v>4.4000000000000004</v>
      </c>
    </row>
    <row r="34" spans="1:24" ht="13.5" customHeight="1" x14ac:dyDescent="0.25">
      <c r="A34" s="170"/>
      <c r="B34" s="171"/>
      <c r="C34" s="172"/>
      <c r="D34" s="185" t="s">
        <v>39</v>
      </c>
      <c r="E34" s="216"/>
      <c r="F34" s="216"/>
      <c r="G34" s="217"/>
      <c r="H34" s="25"/>
      <c r="I34" s="25"/>
      <c r="J34" s="25"/>
      <c r="K34" s="42"/>
      <c r="L34" s="25"/>
      <c r="M34" s="25"/>
      <c r="N34" s="25"/>
      <c r="O34" s="25"/>
      <c r="P34" s="24"/>
      <c r="Q34" s="24"/>
      <c r="R34" s="24"/>
      <c r="S34" s="24"/>
      <c r="T34" s="25"/>
      <c r="U34" s="25"/>
      <c r="V34" s="25"/>
      <c r="W34" s="25"/>
      <c r="X34" s="25"/>
    </row>
    <row r="35" spans="1:24" ht="14.25" customHeight="1" x14ac:dyDescent="0.25">
      <c r="A35" s="176" t="s">
        <v>40</v>
      </c>
      <c r="B35" s="177"/>
      <c r="C35" s="178"/>
      <c r="D35" s="39" t="s">
        <v>41</v>
      </c>
      <c r="E35" s="23">
        <v>250</v>
      </c>
      <c r="F35" s="23"/>
      <c r="G35" s="43"/>
      <c r="H35" s="23">
        <v>1.7549999999999999</v>
      </c>
      <c r="I35" s="23">
        <v>4.95</v>
      </c>
      <c r="J35" s="23">
        <v>7.9</v>
      </c>
      <c r="K35" s="39">
        <v>89.75</v>
      </c>
      <c r="L35" s="23">
        <v>5.7000000000000002E-2</v>
      </c>
      <c r="M35" s="23">
        <v>15.77</v>
      </c>
      <c r="N35" s="23">
        <v>0</v>
      </c>
      <c r="O35" s="23">
        <v>4.7E-2</v>
      </c>
      <c r="P35" s="23">
        <f>SUM(P36:P45)</f>
        <v>3.7000000000000002E-3</v>
      </c>
      <c r="Q35" s="23">
        <f t="shared" ref="Q35:S35" si="7">SUM(Q36:Q45)</f>
        <v>4.4000000000000003E-3</v>
      </c>
      <c r="R35" s="23">
        <f t="shared" si="7"/>
        <v>0</v>
      </c>
      <c r="S35" s="23">
        <f t="shared" si="7"/>
        <v>1.61E-2</v>
      </c>
      <c r="T35" s="23">
        <v>49.25</v>
      </c>
      <c r="U35" s="23">
        <v>383.32</v>
      </c>
      <c r="V35" s="23">
        <v>49</v>
      </c>
      <c r="W35" s="23">
        <v>22.12</v>
      </c>
      <c r="X35" s="23">
        <v>0.82</v>
      </c>
    </row>
    <row r="36" spans="1:24" ht="12.75" customHeight="1" x14ac:dyDescent="0.25">
      <c r="A36" s="176" t="s">
        <v>42</v>
      </c>
      <c r="B36" s="177"/>
      <c r="C36" s="178"/>
      <c r="D36" s="25"/>
      <c r="E36" s="44">
        <v>5</v>
      </c>
      <c r="F36" s="25"/>
      <c r="G36" s="25"/>
      <c r="H36" s="25"/>
      <c r="I36" s="25"/>
      <c r="J36" s="25"/>
      <c r="K36" s="42"/>
      <c r="L36" s="25"/>
      <c r="M36" s="25"/>
      <c r="N36" s="25"/>
      <c r="O36" s="25"/>
      <c r="P36" s="23"/>
      <c r="Q36" s="23"/>
      <c r="R36" s="23"/>
      <c r="S36" s="23"/>
      <c r="T36" s="25"/>
      <c r="U36" s="25"/>
      <c r="V36" s="25"/>
      <c r="W36" s="25"/>
      <c r="X36" s="25"/>
    </row>
    <row r="37" spans="1:24" ht="13.5" customHeight="1" x14ac:dyDescent="0.25">
      <c r="A37" s="170" t="s">
        <v>43</v>
      </c>
      <c r="B37" s="171"/>
      <c r="C37" s="172"/>
      <c r="D37" s="25"/>
      <c r="E37" s="25"/>
      <c r="F37" s="28">
        <v>40</v>
      </c>
      <c r="G37" s="25">
        <v>30</v>
      </c>
      <c r="H37" s="25"/>
      <c r="I37" s="25"/>
      <c r="J37" s="25"/>
      <c r="K37" s="42"/>
      <c r="L37" s="25"/>
      <c r="M37" s="25"/>
      <c r="N37" s="25"/>
      <c r="O37" s="25"/>
      <c r="P37" s="25"/>
      <c r="Q37" s="25">
        <v>1.6000000000000001E-3</v>
      </c>
      <c r="R37" s="25"/>
      <c r="S37" s="25">
        <v>1.2E-2</v>
      </c>
      <c r="T37" s="25"/>
      <c r="U37" s="25"/>
      <c r="V37" s="25"/>
      <c r="W37" s="25"/>
      <c r="X37" s="25"/>
    </row>
    <row r="38" spans="1:24" ht="12.75" customHeight="1" x14ac:dyDescent="0.25">
      <c r="A38" s="170" t="s">
        <v>44</v>
      </c>
      <c r="B38" s="171"/>
      <c r="C38" s="172"/>
      <c r="D38" s="25"/>
      <c r="E38" s="25"/>
      <c r="F38" s="25">
        <v>12.5</v>
      </c>
      <c r="G38" s="25">
        <v>10</v>
      </c>
      <c r="H38" s="25"/>
      <c r="I38" s="25"/>
      <c r="J38" s="25"/>
      <c r="K38" s="42"/>
      <c r="L38" s="25"/>
      <c r="M38" s="25"/>
      <c r="N38" s="25"/>
      <c r="O38" s="25"/>
      <c r="P38" s="25"/>
      <c r="Q38" s="25">
        <v>5.9999999999999995E-4</v>
      </c>
      <c r="R38" s="25"/>
      <c r="S38" s="25">
        <v>4.0000000000000002E-4</v>
      </c>
      <c r="T38" s="25"/>
      <c r="U38" s="25"/>
      <c r="V38" s="25"/>
      <c r="W38" s="25"/>
      <c r="X38" s="25"/>
    </row>
    <row r="39" spans="1:24" ht="12" customHeight="1" x14ac:dyDescent="0.25">
      <c r="A39" s="170" t="s">
        <v>45</v>
      </c>
      <c r="B39" s="171"/>
      <c r="C39" s="172"/>
      <c r="D39" s="25"/>
      <c r="E39" s="25"/>
      <c r="F39" s="25">
        <v>12</v>
      </c>
      <c r="G39" s="25">
        <v>10</v>
      </c>
      <c r="H39" s="25"/>
      <c r="I39" s="25"/>
      <c r="J39" s="25"/>
      <c r="K39" s="42"/>
      <c r="L39" s="25"/>
      <c r="M39" s="25"/>
      <c r="N39" s="25"/>
      <c r="O39" s="25"/>
      <c r="P39" s="25"/>
      <c r="Q39" s="25"/>
      <c r="R39" s="25"/>
      <c r="S39" s="25">
        <v>3.7000000000000002E-3</v>
      </c>
      <c r="T39" s="25"/>
      <c r="U39" s="25"/>
      <c r="V39" s="25"/>
      <c r="W39" s="25"/>
      <c r="X39" s="25"/>
    </row>
    <row r="40" spans="1:24" ht="13.5" customHeight="1" x14ac:dyDescent="0.25">
      <c r="A40" s="170" t="s">
        <v>46</v>
      </c>
      <c r="B40" s="171"/>
      <c r="C40" s="172"/>
      <c r="D40" s="25"/>
      <c r="E40" s="25"/>
      <c r="F40" s="25">
        <v>1</v>
      </c>
      <c r="G40" s="25">
        <v>1</v>
      </c>
      <c r="H40" s="25"/>
      <c r="I40" s="25"/>
      <c r="J40" s="25"/>
      <c r="K40" s="4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2.75" customHeight="1" x14ac:dyDescent="0.25">
      <c r="A41" s="170" t="s">
        <v>47</v>
      </c>
      <c r="B41" s="171"/>
      <c r="C41" s="172"/>
      <c r="D41" s="25"/>
      <c r="E41" s="25"/>
      <c r="F41" s="25">
        <v>5</v>
      </c>
      <c r="G41" s="25">
        <v>5</v>
      </c>
      <c r="H41" s="25"/>
      <c r="I41" s="25"/>
      <c r="J41" s="25"/>
      <c r="K41" s="42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2" customHeight="1" x14ac:dyDescent="0.25">
      <c r="A42" s="170" t="s">
        <v>48</v>
      </c>
      <c r="B42" s="171"/>
      <c r="C42" s="172"/>
      <c r="D42" s="25"/>
      <c r="E42" s="25"/>
      <c r="F42" s="25">
        <v>5</v>
      </c>
      <c r="G42" s="25">
        <v>5</v>
      </c>
      <c r="H42" s="25"/>
      <c r="I42" s="25"/>
      <c r="J42" s="25"/>
      <c r="K42" s="42"/>
      <c r="L42" s="25"/>
      <c r="M42" s="25"/>
      <c r="N42" s="25"/>
      <c r="O42" s="25"/>
      <c r="P42" s="25">
        <v>3.7000000000000002E-3</v>
      </c>
      <c r="Q42" s="25"/>
      <c r="R42" s="25"/>
      <c r="S42" s="25"/>
      <c r="T42" s="25"/>
      <c r="U42" s="25"/>
      <c r="V42" s="25"/>
      <c r="W42" s="25"/>
      <c r="X42" s="25"/>
    </row>
    <row r="43" spans="1:24" ht="12.75" customHeight="1" x14ac:dyDescent="0.25">
      <c r="A43" s="182" t="s">
        <v>49</v>
      </c>
      <c r="B43" s="183"/>
      <c r="C43" s="184"/>
      <c r="D43" s="25"/>
      <c r="E43" s="25"/>
      <c r="F43" s="25">
        <v>62.5</v>
      </c>
      <c r="G43" s="25">
        <v>50</v>
      </c>
      <c r="H43" s="25"/>
      <c r="I43" s="25"/>
      <c r="J43" s="25"/>
      <c r="K43" s="42"/>
      <c r="L43" s="25"/>
      <c r="M43" s="25"/>
      <c r="N43" s="25"/>
      <c r="O43" s="25"/>
      <c r="P43" s="25"/>
      <c r="Q43" s="25">
        <v>2.2000000000000001E-3</v>
      </c>
      <c r="R43" s="25"/>
      <c r="S43" s="25"/>
      <c r="T43" s="25"/>
      <c r="U43" s="25"/>
      <c r="V43" s="25"/>
      <c r="W43" s="25"/>
      <c r="X43" s="25"/>
    </row>
    <row r="44" spans="1:24" ht="12.75" customHeight="1" x14ac:dyDescent="0.25">
      <c r="A44" s="182" t="s">
        <v>50</v>
      </c>
      <c r="B44" s="183"/>
      <c r="C44" s="184"/>
      <c r="D44" s="25"/>
      <c r="E44" s="25"/>
      <c r="F44" s="28">
        <v>0.02</v>
      </c>
      <c r="G44" s="25">
        <v>0.02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2.75" customHeight="1" x14ac:dyDescent="0.25">
      <c r="A45" s="170" t="s">
        <v>27</v>
      </c>
      <c r="B45" s="171"/>
      <c r="C45" s="172"/>
      <c r="D45" s="25"/>
      <c r="E45" s="25"/>
      <c r="F45" s="25">
        <v>200</v>
      </c>
      <c r="G45" s="25">
        <v>200</v>
      </c>
      <c r="H45" s="25"/>
      <c r="I45" s="25"/>
      <c r="J45" s="25"/>
      <c r="K45" s="42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x14ac:dyDescent="0.25">
      <c r="A46" s="176" t="s">
        <v>278</v>
      </c>
      <c r="B46" s="177"/>
      <c r="C46" s="178"/>
      <c r="D46" s="23" t="s">
        <v>240</v>
      </c>
      <c r="E46" s="23">
        <v>150</v>
      </c>
      <c r="F46" s="23"/>
      <c r="G46" s="23"/>
      <c r="H46" s="23">
        <v>24.48</v>
      </c>
      <c r="I46" s="23">
        <v>22.93</v>
      </c>
      <c r="J46" s="23">
        <v>39.01</v>
      </c>
      <c r="K46" s="23">
        <v>475.2</v>
      </c>
      <c r="L46" s="23">
        <v>6.4000000000000001E-2</v>
      </c>
      <c r="M46" s="23">
        <v>0.42</v>
      </c>
      <c r="N46" s="23">
        <v>0</v>
      </c>
      <c r="O46" s="23">
        <v>0.11</v>
      </c>
      <c r="P46" s="44">
        <f>SUM(P48:P54)</f>
        <v>0</v>
      </c>
      <c r="Q46" s="44">
        <f t="shared" ref="Q46:S46" si="8">SUM(Q48:Q54)</f>
        <v>2.3109999999999999E-2</v>
      </c>
      <c r="R46" s="44">
        <f t="shared" si="8"/>
        <v>1.15E-2</v>
      </c>
      <c r="S46" s="44">
        <f t="shared" si="8"/>
        <v>0.1535</v>
      </c>
      <c r="T46" s="23">
        <v>34.700000000000003</v>
      </c>
      <c r="U46" s="23">
        <v>251.52</v>
      </c>
      <c r="V46" s="23">
        <v>249.09</v>
      </c>
      <c r="W46" s="23">
        <v>51.2</v>
      </c>
      <c r="X46" s="23">
        <v>3.44</v>
      </c>
    </row>
    <row r="47" spans="1:24" x14ac:dyDescent="0.25">
      <c r="A47" s="176" t="s">
        <v>279</v>
      </c>
      <c r="B47" s="177"/>
      <c r="C47" s="178"/>
      <c r="D47" s="23"/>
      <c r="E47" s="23">
        <v>90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5"/>
      <c r="Q47" s="25"/>
      <c r="R47" s="25"/>
      <c r="S47" s="25"/>
      <c r="T47" s="23"/>
      <c r="U47" s="23"/>
      <c r="V47" s="23"/>
      <c r="W47" s="23"/>
      <c r="X47" s="23"/>
    </row>
    <row r="48" spans="1:24" x14ac:dyDescent="0.25">
      <c r="A48" s="224" t="s">
        <v>218</v>
      </c>
      <c r="B48" s="225"/>
      <c r="C48" s="226"/>
      <c r="D48" s="25"/>
      <c r="E48" s="44"/>
      <c r="F48" s="25">
        <v>198</v>
      </c>
      <c r="G48" s="25">
        <v>145.80000000000001</v>
      </c>
      <c r="H48" s="25"/>
      <c r="I48" s="25"/>
      <c r="J48" s="25"/>
      <c r="K48" s="25"/>
      <c r="L48" s="25"/>
      <c r="M48" s="25"/>
      <c r="N48" s="25"/>
      <c r="O48" s="25"/>
      <c r="P48" s="25"/>
      <c r="Q48" s="25">
        <v>2.18E-2</v>
      </c>
      <c r="R48" s="25">
        <v>5.8999999999999999E-3</v>
      </c>
      <c r="S48" s="25">
        <v>0.12470000000000001</v>
      </c>
      <c r="T48" s="25"/>
      <c r="U48" s="25"/>
      <c r="V48" s="25"/>
      <c r="W48" s="25"/>
      <c r="X48" s="25"/>
    </row>
    <row r="49" spans="1:26" x14ac:dyDescent="0.25">
      <c r="A49" s="170" t="s">
        <v>47</v>
      </c>
      <c r="B49" s="171"/>
      <c r="C49" s="172"/>
      <c r="D49" s="25"/>
      <c r="E49" s="25"/>
      <c r="F49" s="25">
        <v>7</v>
      </c>
      <c r="G49" s="25">
        <v>7</v>
      </c>
      <c r="H49" s="25"/>
      <c r="I49" s="25"/>
      <c r="J49" s="25"/>
      <c r="K49" s="25"/>
      <c r="L49" s="25"/>
      <c r="M49" s="25"/>
      <c r="N49" s="25"/>
      <c r="O49" s="25"/>
      <c r="P49" s="23"/>
      <c r="Q49" s="23"/>
      <c r="R49" s="23"/>
      <c r="S49" s="23"/>
      <c r="T49" s="25"/>
      <c r="U49" s="25"/>
      <c r="V49" s="25"/>
      <c r="W49" s="25"/>
      <c r="X49" s="25"/>
    </row>
    <row r="50" spans="1:26" x14ac:dyDescent="0.25">
      <c r="A50" s="170" t="s">
        <v>50</v>
      </c>
      <c r="B50" s="171"/>
      <c r="C50" s="172"/>
      <c r="D50" s="25"/>
      <c r="E50" s="25"/>
      <c r="F50" s="25">
        <v>0.02</v>
      </c>
      <c r="G50" s="25">
        <v>0.02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6" x14ac:dyDescent="0.25">
      <c r="A51" s="170" t="s">
        <v>45</v>
      </c>
      <c r="B51" s="171"/>
      <c r="C51" s="172"/>
      <c r="D51" s="23"/>
      <c r="E51" s="23"/>
      <c r="F51" s="28">
        <v>9</v>
      </c>
      <c r="G51" s="28">
        <v>7.5</v>
      </c>
      <c r="H51" s="23"/>
      <c r="I51" s="23"/>
      <c r="J51" s="23"/>
      <c r="K51" s="23"/>
      <c r="L51" s="25"/>
      <c r="M51" s="25"/>
      <c r="N51" s="25"/>
      <c r="O51" s="25"/>
      <c r="P51" s="25"/>
      <c r="Q51" s="25"/>
      <c r="R51" s="25"/>
      <c r="S51" s="25">
        <v>2.8E-3</v>
      </c>
      <c r="T51" s="25"/>
      <c r="U51" s="25"/>
      <c r="V51" s="25"/>
      <c r="W51" s="25"/>
      <c r="X51" s="25"/>
    </row>
    <row r="52" spans="1:26" x14ac:dyDescent="0.25">
      <c r="A52" s="170" t="s">
        <v>77</v>
      </c>
      <c r="B52" s="171"/>
      <c r="C52" s="172"/>
      <c r="D52" s="25"/>
      <c r="E52" s="25"/>
      <c r="F52" s="25">
        <v>51</v>
      </c>
      <c r="G52" s="25">
        <v>51</v>
      </c>
      <c r="H52" s="25"/>
      <c r="I52" s="25"/>
      <c r="J52" s="25"/>
      <c r="K52" s="25"/>
      <c r="L52" s="25"/>
      <c r="M52" s="25"/>
      <c r="N52" s="25"/>
      <c r="O52" s="25"/>
      <c r="P52" s="25"/>
      <c r="Q52" s="25">
        <v>5.1000000000000004E-4</v>
      </c>
      <c r="R52" s="25">
        <v>5.5999999999999999E-3</v>
      </c>
      <c r="S52" s="25">
        <v>2.5499999999999998E-2</v>
      </c>
      <c r="T52" s="25"/>
      <c r="U52" s="25"/>
      <c r="V52" s="25"/>
      <c r="W52" s="25"/>
      <c r="X52" s="25"/>
    </row>
    <row r="53" spans="1:26" x14ac:dyDescent="0.25">
      <c r="A53" s="170" t="s">
        <v>231</v>
      </c>
      <c r="B53" s="171"/>
      <c r="C53" s="172"/>
      <c r="D53" s="25"/>
      <c r="E53" s="25"/>
      <c r="F53" s="25">
        <v>15</v>
      </c>
      <c r="G53" s="25">
        <v>12</v>
      </c>
      <c r="H53" s="25"/>
      <c r="I53" s="25"/>
      <c r="J53" s="25"/>
      <c r="K53" s="25"/>
      <c r="L53" s="25"/>
      <c r="M53" s="25"/>
      <c r="N53" s="25"/>
      <c r="O53" s="25"/>
      <c r="P53" s="25"/>
      <c r="Q53" s="25">
        <v>8.0000000000000004E-4</v>
      </c>
      <c r="R53" s="25"/>
      <c r="S53" s="25">
        <v>5.0000000000000001E-4</v>
      </c>
      <c r="T53" s="25"/>
      <c r="U53" s="25"/>
      <c r="V53" s="25"/>
      <c r="W53" s="25"/>
      <c r="X53" s="25"/>
    </row>
    <row r="54" spans="1:26" x14ac:dyDescent="0.25">
      <c r="A54" s="182" t="s">
        <v>27</v>
      </c>
      <c r="B54" s="183"/>
      <c r="C54" s="184"/>
      <c r="D54" s="25"/>
      <c r="E54" s="25"/>
      <c r="F54" s="25">
        <v>144</v>
      </c>
      <c r="G54" s="25">
        <v>144</v>
      </c>
      <c r="H54" s="25"/>
      <c r="I54" s="25"/>
      <c r="J54" s="25"/>
      <c r="K54" s="42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6" s="5" customFormat="1" x14ac:dyDescent="0.25">
      <c r="A55" s="173" t="s">
        <v>310</v>
      </c>
      <c r="B55" s="174"/>
      <c r="C55" s="175"/>
      <c r="D55" s="45" t="s">
        <v>298</v>
      </c>
      <c r="E55" s="23">
        <v>80</v>
      </c>
      <c r="F55" s="23">
        <v>84.2</v>
      </c>
      <c r="G55" s="23"/>
      <c r="H55" s="23">
        <v>0.56000000000000005</v>
      </c>
      <c r="I55" s="23">
        <v>0.08</v>
      </c>
      <c r="J55" s="23">
        <v>1.52</v>
      </c>
      <c r="K55" s="39">
        <v>9.6</v>
      </c>
      <c r="L55" s="23">
        <v>3.2000000000000001E-2</v>
      </c>
      <c r="M55" s="23">
        <v>3.92</v>
      </c>
      <c r="N55" s="23">
        <v>0</v>
      </c>
      <c r="O55" s="23">
        <v>1.6E-2</v>
      </c>
      <c r="P55" s="25">
        <v>0</v>
      </c>
      <c r="Q55" s="25">
        <v>0</v>
      </c>
      <c r="R55" s="25">
        <v>0</v>
      </c>
      <c r="S55" s="25">
        <v>0</v>
      </c>
      <c r="T55" s="23">
        <v>13.6</v>
      </c>
      <c r="U55" s="23">
        <v>156.80000000000001</v>
      </c>
      <c r="V55" s="23">
        <v>24</v>
      </c>
      <c r="W55" s="23">
        <v>11.2</v>
      </c>
      <c r="X55" s="23">
        <v>0.04</v>
      </c>
      <c r="Y55"/>
      <c r="Z55"/>
    </row>
    <row r="56" spans="1:26" ht="12" customHeight="1" x14ac:dyDescent="0.25">
      <c r="A56" s="176" t="s">
        <v>109</v>
      </c>
      <c r="B56" s="177"/>
      <c r="C56" s="178"/>
      <c r="D56" s="23" t="s">
        <v>110</v>
      </c>
      <c r="E56" s="23">
        <v>200</v>
      </c>
      <c r="F56" s="23"/>
      <c r="G56" s="23"/>
      <c r="H56" s="23">
        <v>0.66</v>
      </c>
      <c r="I56" s="23">
        <v>0.09</v>
      </c>
      <c r="J56" s="23">
        <v>32.01</v>
      </c>
      <c r="K56" s="39">
        <v>132.80000000000001</v>
      </c>
      <c r="L56" s="23">
        <v>1.6E-2</v>
      </c>
      <c r="M56" s="23">
        <v>0.72</v>
      </c>
      <c r="N56" s="23">
        <v>0</v>
      </c>
      <c r="O56" s="23">
        <v>0.02</v>
      </c>
      <c r="P56" s="37">
        <f>SUM(P57:P60)</f>
        <v>0</v>
      </c>
      <c r="Q56" s="37">
        <f t="shared" ref="Q56:S56" si="9">SUM(Q57:Q60)</f>
        <v>0</v>
      </c>
      <c r="R56" s="37">
        <f t="shared" si="9"/>
        <v>0</v>
      </c>
      <c r="S56" s="37">
        <f t="shared" si="9"/>
        <v>0</v>
      </c>
      <c r="T56" s="23">
        <v>32.479999999999997</v>
      </c>
      <c r="U56" s="23">
        <v>229.8</v>
      </c>
      <c r="V56" s="23">
        <v>23.44</v>
      </c>
      <c r="W56" s="23">
        <v>17.46</v>
      </c>
      <c r="X56" s="23">
        <v>0.69</v>
      </c>
    </row>
    <row r="57" spans="1:26" ht="13.5" customHeight="1" x14ac:dyDescent="0.25">
      <c r="A57" s="170" t="s">
        <v>111</v>
      </c>
      <c r="B57" s="171"/>
      <c r="C57" s="172"/>
      <c r="D57" s="28"/>
      <c r="E57" s="28"/>
      <c r="F57" s="28">
        <v>20</v>
      </c>
      <c r="G57" s="28">
        <v>20</v>
      </c>
      <c r="H57" s="28"/>
      <c r="I57" s="28"/>
      <c r="J57" s="28"/>
      <c r="K57" s="28"/>
      <c r="L57" s="28"/>
      <c r="M57" s="28"/>
      <c r="N57" s="28"/>
      <c r="O57" s="28"/>
      <c r="P57" s="37"/>
      <c r="Q57" s="37"/>
      <c r="R57" s="37"/>
      <c r="S57" s="37"/>
      <c r="T57" s="28"/>
      <c r="U57" s="28"/>
      <c r="V57" s="28"/>
      <c r="W57" s="28"/>
      <c r="X57" s="28"/>
    </row>
    <row r="58" spans="1:26" ht="13.5" customHeight="1" x14ac:dyDescent="0.25">
      <c r="A58" s="182" t="s">
        <v>67</v>
      </c>
      <c r="B58" s="171"/>
      <c r="C58" s="172"/>
      <c r="D58" s="28"/>
      <c r="E58" s="28"/>
      <c r="F58" s="28">
        <v>10</v>
      </c>
      <c r="G58" s="28">
        <v>10</v>
      </c>
      <c r="H58" s="28"/>
      <c r="I58" s="28"/>
      <c r="J58" s="28"/>
      <c r="K58" s="28"/>
      <c r="L58" s="28"/>
      <c r="M58" s="28"/>
      <c r="N58" s="28"/>
      <c r="O58" s="28"/>
      <c r="P58" s="37"/>
      <c r="Q58" s="37"/>
      <c r="R58" s="37"/>
      <c r="S58" s="37"/>
      <c r="T58" s="28"/>
      <c r="U58" s="28"/>
      <c r="V58" s="28"/>
      <c r="W58" s="28"/>
      <c r="X58" s="28"/>
    </row>
    <row r="59" spans="1:26" ht="13.5" customHeight="1" x14ac:dyDescent="0.25">
      <c r="A59" s="170" t="s">
        <v>107</v>
      </c>
      <c r="B59" s="171"/>
      <c r="C59" s="172"/>
      <c r="D59" s="28"/>
      <c r="E59" s="28"/>
      <c r="F59" s="28">
        <v>0.2</v>
      </c>
      <c r="G59" s="28">
        <v>0.2</v>
      </c>
      <c r="H59" s="28"/>
      <c r="I59" s="28"/>
      <c r="J59" s="28"/>
      <c r="K59" s="28"/>
      <c r="L59" s="28"/>
      <c r="M59" s="28"/>
      <c r="N59" s="28"/>
      <c r="O59" s="28"/>
      <c r="P59" s="23"/>
      <c r="Q59" s="23"/>
      <c r="R59" s="23"/>
      <c r="S59" s="23"/>
      <c r="T59" s="28"/>
      <c r="U59" s="28"/>
      <c r="V59" s="28"/>
      <c r="W59" s="28"/>
      <c r="X59" s="28"/>
    </row>
    <row r="60" spans="1:26" ht="12" customHeight="1" x14ac:dyDescent="0.25">
      <c r="A60" s="170" t="s">
        <v>27</v>
      </c>
      <c r="B60" s="171"/>
      <c r="C60" s="172"/>
      <c r="D60" s="28"/>
      <c r="E60" s="28"/>
      <c r="F60" s="28">
        <v>200</v>
      </c>
      <c r="G60" s="28">
        <v>200</v>
      </c>
      <c r="H60" s="28"/>
      <c r="I60" s="28"/>
      <c r="J60" s="28"/>
      <c r="K60" s="28"/>
      <c r="L60" s="28"/>
      <c r="M60" s="28"/>
      <c r="N60" s="28"/>
      <c r="O60" s="28"/>
      <c r="P60" s="25"/>
      <c r="Q60" s="25"/>
      <c r="R60" s="25"/>
      <c r="S60" s="25"/>
      <c r="T60" s="28"/>
      <c r="U60" s="28"/>
      <c r="V60" s="28"/>
      <c r="W60" s="28"/>
      <c r="X60" s="28"/>
    </row>
    <row r="61" spans="1:26" ht="13.5" customHeight="1" x14ac:dyDescent="0.25">
      <c r="A61" s="241" t="s">
        <v>241</v>
      </c>
      <c r="B61" s="242"/>
      <c r="C61" s="243"/>
      <c r="D61" s="23"/>
      <c r="E61" s="23">
        <v>3</v>
      </c>
      <c r="F61" s="44"/>
      <c r="G61" s="33"/>
      <c r="H61" s="23"/>
      <c r="I61" s="23"/>
      <c r="J61" s="23"/>
      <c r="K61" s="39"/>
      <c r="L61" s="25"/>
      <c r="M61" s="25"/>
      <c r="N61" s="25"/>
      <c r="O61" s="25"/>
      <c r="P61" s="23">
        <v>0</v>
      </c>
      <c r="Q61" s="23">
        <v>1.4E-3</v>
      </c>
      <c r="R61" s="23">
        <v>0</v>
      </c>
      <c r="S61" s="23"/>
      <c r="T61" s="25"/>
      <c r="U61" s="25"/>
      <c r="V61" s="25"/>
      <c r="W61" s="25"/>
      <c r="X61" s="25"/>
    </row>
    <row r="62" spans="1:26" ht="12.75" customHeight="1" x14ac:dyDescent="0.25">
      <c r="A62" s="176" t="s">
        <v>32</v>
      </c>
      <c r="B62" s="177"/>
      <c r="C62" s="178"/>
      <c r="D62" s="25"/>
      <c r="E62" s="23">
        <v>90</v>
      </c>
      <c r="F62" s="23">
        <v>90</v>
      </c>
      <c r="G62" s="23"/>
      <c r="H62" s="23">
        <v>7.11</v>
      </c>
      <c r="I62" s="23">
        <v>0.9</v>
      </c>
      <c r="J62" s="23">
        <v>43.47</v>
      </c>
      <c r="K62" s="23">
        <v>211.5</v>
      </c>
      <c r="L62" s="23">
        <v>0.14000000000000001</v>
      </c>
      <c r="M62" s="23">
        <v>0</v>
      </c>
      <c r="N62" s="23">
        <v>0</v>
      </c>
      <c r="O62" s="23">
        <v>0.05</v>
      </c>
      <c r="P62" s="23">
        <v>0</v>
      </c>
      <c r="Q62" s="23">
        <v>5.0000000000000001E-3</v>
      </c>
      <c r="R62" s="23">
        <v>1.9800000000000002E-2</v>
      </c>
      <c r="S62" s="23">
        <v>2.5999999999999999E-2</v>
      </c>
      <c r="T62" s="23">
        <v>20.7</v>
      </c>
      <c r="U62" s="23">
        <v>119.71</v>
      </c>
      <c r="V62" s="23">
        <v>78.3</v>
      </c>
      <c r="W62" s="23">
        <v>29.7</v>
      </c>
      <c r="X62" s="23">
        <v>1.8</v>
      </c>
    </row>
    <row r="63" spans="1:26" x14ac:dyDescent="0.25">
      <c r="A63" s="176" t="s">
        <v>286</v>
      </c>
      <c r="B63" s="177"/>
      <c r="C63" s="178"/>
      <c r="D63" s="25"/>
      <c r="E63" s="23">
        <v>50</v>
      </c>
      <c r="F63" s="23">
        <v>50</v>
      </c>
      <c r="G63" s="23"/>
      <c r="H63" s="23">
        <v>3.85</v>
      </c>
      <c r="I63" s="23">
        <v>0.7</v>
      </c>
      <c r="J63" s="23">
        <v>18.850000000000001</v>
      </c>
      <c r="K63" s="39">
        <v>100.5</v>
      </c>
      <c r="L63" s="23">
        <v>0.16</v>
      </c>
      <c r="M63" s="23">
        <v>0</v>
      </c>
      <c r="N63" s="23">
        <v>0</v>
      </c>
      <c r="O63" s="23">
        <v>4.4999999999999998E-2</v>
      </c>
      <c r="P63" s="23">
        <v>0</v>
      </c>
      <c r="Q63" s="23">
        <v>2.8E-3</v>
      </c>
      <c r="R63" s="23">
        <v>0</v>
      </c>
      <c r="S63" s="23">
        <v>0</v>
      </c>
      <c r="T63" s="23">
        <v>16.5</v>
      </c>
      <c r="U63" s="23">
        <v>122</v>
      </c>
      <c r="V63" s="23">
        <v>97</v>
      </c>
      <c r="W63" s="23">
        <v>28.5</v>
      </c>
      <c r="X63" s="23">
        <v>2.25</v>
      </c>
    </row>
    <row r="64" spans="1:26" x14ac:dyDescent="0.25">
      <c r="A64" s="176" t="s">
        <v>267</v>
      </c>
      <c r="B64" s="177"/>
      <c r="C64" s="178"/>
      <c r="D64" s="25"/>
      <c r="E64" s="23">
        <f>SUM(E35:E63)</f>
        <v>918</v>
      </c>
      <c r="F64" s="23"/>
      <c r="G64" s="23"/>
      <c r="H64" s="23">
        <f t="shared" ref="H64:O64" si="10">SUM(H35:H63)</f>
        <v>38.414999999999999</v>
      </c>
      <c r="I64" s="23">
        <f t="shared" si="10"/>
        <v>29.649999999999995</v>
      </c>
      <c r="J64" s="23">
        <f t="shared" si="10"/>
        <v>142.76</v>
      </c>
      <c r="K64" s="23">
        <f t="shared" si="10"/>
        <v>1019.3500000000001</v>
      </c>
      <c r="L64" s="23">
        <f t="shared" si="10"/>
        <v>0.46899999999999997</v>
      </c>
      <c r="M64" s="23">
        <f t="shared" si="10"/>
        <v>20.83</v>
      </c>
      <c r="N64" s="23">
        <f t="shared" si="10"/>
        <v>0</v>
      </c>
      <c r="O64" s="23">
        <f t="shared" si="10"/>
        <v>0.28799999999999998</v>
      </c>
      <c r="P64" s="23">
        <f>SUM(P35+P46+P55+P56+P61+P62+P63)</f>
        <v>3.7000000000000002E-3</v>
      </c>
      <c r="Q64" s="23">
        <f t="shared" ref="Q64:S64" si="11">SUM(Q35+Q46+Q55+Q56+Q61+Q62+Q63)</f>
        <v>3.6709999999999993E-2</v>
      </c>
      <c r="R64" s="23">
        <f t="shared" si="11"/>
        <v>3.1300000000000001E-2</v>
      </c>
      <c r="S64" s="23">
        <f t="shared" si="11"/>
        <v>0.1956</v>
      </c>
      <c r="T64" s="23">
        <f>SUM(T35:T63)</f>
        <v>167.23</v>
      </c>
      <c r="U64" s="23">
        <f>SUM(U35:U63)</f>
        <v>1263.1500000000001</v>
      </c>
      <c r="V64" s="23">
        <f>SUM(V35:V63)</f>
        <v>520.83000000000004</v>
      </c>
      <c r="W64" s="23">
        <f>SUM(W35:W63)</f>
        <v>160.18</v>
      </c>
      <c r="X64" s="23">
        <f>SUM(X35:X63)</f>
        <v>9.0399999999999991</v>
      </c>
    </row>
    <row r="65" spans="1:24" x14ac:dyDescent="0.25">
      <c r="A65" s="176"/>
      <c r="B65" s="177"/>
      <c r="C65" s="178"/>
      <c r="D65" s="185" t="s">
        <v>61</v>
      </c>
      <c r="E65" s="216"/>
      <c r="F65" s="216"/>
      <c r="G65" s="217"/>
      <c r="H65" s="23"/>
      <c r="I65" s="23"/>
      <c r="J65" s="23"/>
      <c r="K65" s="39"/>
      <c r="L65" s="25"/>
      <c r="M65" s="25"/>
      <c r="N65" s="25"/>
      <c r="O65" s="25"/>
      <c r="P65" s="23"/>
      <c r="Q65" s="23"/>
      <c r="R65" s="23"/>
      <c r="S65" s="23"/>
      <c r="T65" s="25"/>
      <c r="U65" s="25"/>
      <c r="V65" s="25"/>
      <c r="W65" s="25"/>
      <c r="X65" s="25"/>
    </row>
    <row r="66" spans="1:24" x14ac:dyDescent="0.25">
      <c r="A66" s="176" t="s">
        <v>333</v>
      </c>
      <c r="B66" s="177"/>
      <c r="C66" s="178"/>
      <c r="D66" s="23" t="s">
        <v>334</v>
      </c>
      <c r="E66" s="23">
        <v>100</v>
      </c>
      <c r="F66" s="23"/>
      <c r="G66" s="23"/>
      <c r="H66" s="23">
        <v>7.28</v>
      </c>
      <c r="I66" s="23">
        <v>12.52</v>
      </c>
      <c r="J66" s="23">
        <v>43.92</v>
      </c>
      <c r="K66" s="39">
        <v>318</v>
      </c>
      <c r="L66" s="23">
        <v>0.12</v>
      </c>
      <c r="M66" s="23">
        <v>0</v>
      </c>
      <c r="N66" s="23">
        <v>4</v>
      </c>
      <c r="O66" s="23">
        <v>0.06</v>
      </c>
      <c r="P66" s="44">
        <f>SUM(P67:P74)</f>
        <v>1.621</v>
      </c>
      <c r="Q66" s="44">
        <f>SUM(Q67:Q74)</f>
        <v>1.7699999999999999E-3</v>
      </c>
      <c r="R66" s="44">
        <f>SUM(R67:R74)</f>
        <v>4.2100000000000002E-3</v>
      </c>
      <c r="S66" s="44">
        <f>SUM(S67:S74)</f>
        <v>1.5799999999999998E-2</v>
      </c>
      <c r="T66" s="23">
        <v>18.600000000000001</v>
      </c>
      <c r="U66" s="23">
        <v>98.8</v>
      </c>
      <c r="V66" s="23">
        <v>64.2</v>
      </c>
      <c r="W66" s="23">
        <v>26.2</v>
      </c>
      <c r="X66" s="23">
        <v>1.2</v>
      </c>
    </row>
    <row r="67" spans="1:24" x14ac:dyDescent="0.25">
      <c r="A67" s="182" t="s">
        <v>55</v>
      </c>
      <c r="B67" s="183"/>
      <c r="C67" s="184"/>
      <c r="D67" s="23"/>
      <c r="E67" s="23"/>
      <c r="F67" s="28">
        <v>64.2</v>
      </c>
      <c r="G67" s="28">
        <v>64.2</v>
      </c>
      <c r="H67" s="23"/>
      <c r="I67" s="23"/>
      <c r="J67" s="23"/>
      <c r="K67" s="39"/>
      <c r="L67" s="25"/>
      <c r="M67" s="25"/>
      <c r="N67" s="25"/>
      <c r="O67" s="25"/>
      <c r="P67" s="25"/>
      <c r="Q67" s="25">
        <v>1.2999999999999999E-3</v>
      </c>
      <c r="R67" s="25">
        <v>3.8E-3</v>
      </c>
      <c r="S67" s="25">
        <v>1.41E-2</v>
      </c>
      <c r="T67" s="25"/>
      <c r="U67" s="25"/>
      <c r="V67" s="25"/>
      <c r="W67" s="25"/>
      <c r="X67" s="25"/>
    </row>
    <row r="68" spans="1:24" x14ac:dyDescent="0.25">
      <c r="A68" s="182" t="s">
        <v>157</v>
      </c>
      <c r="B68" s="183"/>
      <c r="C68" s="184"/>
      <c r="D68" s="23"/>
      <c r="E68" s="23"/>
      <c r="F68" s="28">
        <v>3.4</v>
      </c>
      <c r="G68" s="28">
        <v>3.4</v>
      </c>
      <c r="H68" s="23"/>
      <c r="I68" s="23"/>
      <c r="J68" s="23"/>
      <c r="K68" s="39"/>
      <c r="L68" s="25"/>
      <c r="M68" s="25"/>
      <c r="N68" s="25"/>
      <c r="O68" s="25"/>
      <c r="P68" s="25"/>
      <c r="Q68" s="25">
        <v>6.9999999999999994E-5</v>
      </c>
      <c r="R68" s="25">
        <v>2.0000000000000001E-4</v>
      </c>
      <c r="S68" s="25">
        <v>6.9999999999999999E-4</v>
      </c>
      <c r="T68" s="25"/>
      <c r="U68" s="25"/>
      <c r="V68" s="25"/>
      <c r="W68" s="25"/>
      <c r="X68" s="25"/>
    </row>
    <row r="69" spans="1:24" x14ac:dyDescent="0.25">
      <c r="A69" s="182" t="s">
        <v>67</v>
      </c>
      <c r="B69" s="183"/>
      <c r="C69" s="184"/>
      <c r="D69" s="23"/>
      <c r="E69" s="23"/>
      <c r="F69" s="28">
        <v>11</v>
      </c>
      <c r="G69" s="28">
        <v>11</v>
      </c>
      <c r="H69" s="23"/>
      <c r="I69" s="23"/>
      <c r="J69" s="23"/>
      <c r="K69" s="39"/>
      <c r="L69" s="25"/>
      <c r="M69" s="25"/>
      <c r="N69" s="25"/>
      <c r="O69" s="25"/>
      <c r="P69" s="23"/>
      <c r="Q69" s="23"/>
      <c r="R69" s="23"/>
      <c r="S69" s="23"/>
      <c r="T69" s="25"/>
      <c r="U69" s="25"/>
      <c r="V69" s="25"/>
      <c r="W69" s="25"/>
      <c r="X69" s="25"/>
    </row>
    <row r="70" spans="1:24" x14ac:dyDescent="0.25">
      <c r="A70" s="182" t="s">
        <v>335</v>
      </c>
      <c r="B70" s="183"/>
      <c r="C70" s="184"/>
      <c r="D70" s="23"/>
      <c r="E70" s="23"/>
      <c r="F70" s="28">
        <v>3.2</v>
      </c>
      <c r="G70" s="28">
        <v>3.2</v>
      </c>
      <c r="H70" s="23"/>
      <c r="I70" s="23"/>
      <c r="J70" s="23"/>
      <c r="K70" s="39"/>
      <c r="L70" s="25"/>
      <c r="M70" s="25"/>
      <c r="N70" s="25"/>
      <c r="O70" s="25"/>
      <c r="P70" s="28"/>
      <c r="Q70" s="23"/>
      <c r="R70" s="23"/>
      <c r="S70" s="23"/>
      <c r="T70" s="25"/>
      <c r="U70" s="25"/>
      <c r="V70" s="25"/>
      <c r="W70" s="25"/>
      <c r="X70" s="25"/>
    </row>
    <row r="71" spans="1:24" x14ac:dyDescent="0.25">
      <c r="A71" s="182" t="s">
        <v>68</v>
      </c>
      <c r="B71" s="183"/>
      <c r="C71" s="184"/>
      <c r="D71" s="23"/>
      <c r="E71" s="23"/>
      <c r="F71" s="28">
        <v>14.8</v>
      </c>
      <c r="G71" s="28">
        <v>14.8</v>
      </c>
      <c r="H71" s="23"/>
      <c r="I71" s="23"/>
      <c r="J71" s="23"/>
      <c r="K71" s="39"/>
      <c r="L71" s="25"/>
      <c r="M71" s="25"/>
      <c r="N71" s="25"/>
      <c r="O71" s="25"/>
      <c r="P71" s="25">
        <v>1.58</v>
      </c>
      <c r="Q71" s="25"/>
      <c r="R71" s="25"/>
      <c r="S71" s="25"/>
      <c r="T71" s="25"/>
      <c r="U71" s="25"/>
      <c r="V71" s="25"/>
      <c r="W71" s="25"/>
      <c r="X71" s="25"/>
    </row>
    <row r="72" spans="1:24" x14ac:dyDescent="0.25">
      <c r="A72" s="182" t="s">
        <v>336</v>
      </c>
      <c r="B72" s="183"/>
      <c r="C72" s="184"/>
      <c r="D72" s="23"/>
      <c r="E72" s="23"/>
      <c r="F72" s="28">
        <v>1.9</v>
      </c>
      <c r="G72" s="28">
        <v>1.9</v>
      </c>
      <c r="H72" s="23"/>
      <c r="I72" s="23"/>
      <c r="J72" s="23"/>
      <c r="K72" s="39"/>
      <c r="L72" s="25"/>
      <c r="M72" s="25"/>
      <c r="N72" s="25"/>
      <c r="O72" s="25"/>
      <c r="P72" s="28">
        <v>4.1000000000000002E-2</v>
      </c>
      <c r="Q72" s="25">
        <v>4.0000000000000002E-4</v>
      </c>
      <c r="R72" s="25">
        <v>2.1000000000000001E-4</v>
      </c>
      <c r="S72" s="25">
        <v>1E-3</v>
      </c>
      <c r="T72" s="25"/>
      <c r="U72" s="25"/>
      <c r="V72" s="25"/>
      <c r="W72" s="25"/>
      <c r="X72" s="25"/>
    </row>
    <row r="73" spans="1:24" x14ac:dyDescent="0.25">
      <c r="A73" s="182" t="s">
        <v>71</v>
      </c>
      <c r="B73" s="171"/>
      <c r="C73" s="172"/>
      <c r="D73" s="23"/>
      <c r="E73" s="23"/>
      <c r="F73" s="28">
        <v>0.6</v>
      </c>
      <c r="G73" s="28">
        <v>0.6</v>
      </c>
      <c r="H73" s="23"/>
      <c r="I73" s="23"/>
      <c r="J73" s="23"/>
      <c r="K73" s="39"/>
      <c r="L73" s="25"/>
      <c r="M73" s="25"/>
      <c r="N73" s="25"/>
      <c r="O73" s="25"/>
      <c r="Q73" s="23"/>
      <c r="R73" s="23"/>
      <c r="S73" s="23"/>
      <c r="T73" s="25"/>
      <c r="U73" s="25"/>
      <c r="V73" s="25"/>
      <c r="W73" s="25"/>
      <c r="X73" s="25"/>
    </row>
    <row r="74" spans="1:24" x14ac:dyDescent="0.25">
      <c r="A74" s="182" t="s">
        <v>27</v>
      </c>
      <c r="B74" s="183"/>
      <c r="C74" s="184"/>
      <c r="D74" s="23"/>
      <c r="E74" s="23"/>
      <c r="F74" s="28">
        <v>28.5</v>
      </c>
      <c r="G74" s="28">
        <v>28.5</v>
      </c>
      <c r="H74" s="23"/>
      <c r="I74" s="23"/>
      <c r="J74" s="23"/>
      <c r="K74" s="39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x14ac:dyDescent="0.25">
      <c r="A75" s="240" t="s">
        <v>58</v>
      </c>
      <c r="B75" s="240"/>
      <c r="C75" s="240"/>
      <c r="D75" s="43" t="s">
        <v>59</v>
      </c>
      <c r="E75" s="37">
        <v>200</v>
      </c>
      <c r="F75" s="37"/>
      <c r="G75" s="37"/>
      <c r="H75" s="23">
        <v>1</v>
      </c>
      <c r="I75" s="23">
        <v>0</v>
      </c>
      <c r="J75" s="23">
        <v>20.2</v>
      </c>
      <c r="K75" s="23">
        <v>84.8</v>
      </c>
      <c r="L75" s="23">
        <v>0.02</v>
      </c>
      <c r="M75" s="23">
        <v>4</v>
      </c>
      <c r="N75" s="23">
        <v>0</v>
      </c>
      <c r="O75" s="23">
        <v>0.02</v>
      </c>
      <c r="P75" s="25"/>
      <c r="Q75" s="25"/>
      <c r="R75" s="25"/>
      <c r="S75" s="25"/>
      <c r="T75" s="23">
        <v>14</v>
      </c>
      <c r="U75" s="23">
        <v>240</v>
      </c>
      <c r="V75" s="23">
        <v>14</v>
      </c>
      <c r="W75" s="23">
        <v>8</v>
      </c>
      <c r="X75" s="23">
        <v>2.8</v>
      </c>
    </row>
    <row r="76" spans="1:24" ht="13.5" customHeight="1" x14ac:dyDescent="0.25">
      <c r="A76" s="176" t="s">
        <v>268</v>
      </c>
      <c r="B76" s="177"/>
      <c r="C76" s="178"/>
      <c r="D76" s="25"/>
      <c r="E76" s="23">
        <f>SUM(E75:E75)</f>
        <v>200</v>
      </c>
      <c r="F76" s="23"/>
      <c r="G76" s="23"/>
      <c r="H76" s="23">
        <f t="shared" ref="H76:O76" si="12">SUM(H75:H75)</f>
        <v>1</v>
      </c>
      <c r="I76" s="23">
        <f t="shared" si="12"/>
        <v>0</v>
      </c>
      <c r="J76" s="23">
        <f t="shared" si="12"/>
        <v>20.2</v>
      </c>
      <c r="K76" s="23">
        <f t="shared" si="12"/>
        <v>84.8</v>
      </c>
      <c r="L76" s="23">
        <f t="shared" si="12"/>
        <v>0.02</v>
      </c>
      <c r="M76" s="23">
        <f t="shared" si="12"/>
        <v>4</v>
      </c>
      <c r="N76" s="23">
        <f t="shared" si="12"/>
        <v>0</v>
      </c>
      <c r="O76" s="23">
        <f t="shared" si="12"/>
        <v>0.02</v>
      </c>
      <c r="P76" s="23">
        <f>SUM(P66+P75)</f>
        <v>1.621</v>
      </c>
      <c r="Q76" s="23">
        <f>SUM(Q66+Q75)</f>
        <v>1.7699999999999999E-3</v>
      </c>
      <c r="R76" s="23">
        <f>SUM(R66+R75)</f>
        <v>4.2100000000000002E-3</v>
      </c>
      <c r="S76" s="23">
        <f>SUM(S66+S75)</f>
        <v>1.5799999999999998E-2</v>
      </c>
      <c r="T76" s="23">
        <f>SUM(T75:T75)</f>
        <v>14</v>
      </c>
      <c r="U76" s="23">
        <f>SUM(U75:U75)</f>
        <v>240</v>
      </c>
      <c r="V76" s="23">
        <f>SUM(V75:V75)</f>
        <v>14</v>
      </c>
      <c r="W76" s="23">
        <f>SUM(W75:W75)</f>
        <v>8</v>
      </c>
      <c r="X76" s="23">
        <f>SUM(X75:X75)</f>
        <v>2.8</v>
      </c>
    </row>
    <row r="77" spans="1:24" x14ac:dyDescent="0.25">
      <c r="A77" s="170"/>
      <c r="B77" s="171"/>
      <c r="C77" s="172"/>
      <c r="D77" s="185" t="s">
        <v>72</v>
      </c>
      <c r="E77" s="186"/>
      <c r="F77" s="186"/>
      <c r="G77" s="187"/>
      <c r="H77" s="25"/>
      <c r="I77" s="25"/>
      <c r="J77" s="25"/>
      <c r="K77" s="42"/>
      <c r="L77" s="25"/>
      <c r="M77" s="25"/>
      <c r="N77" s="25"/>
      <c r="O77" s="25"/>
      <c r="P77" s="23"/>
      <c r="Q77" s="23"/>
      <c r="R77" s="23"/>
      <c r="S77" s="23"/>
      <c r="T77" s="25"/>
      <c r="U77" s="25"/>
      <c r="V77" s="25"/>
      <c r="W77" s="25"/>
      <c r="X77" s="25"/>
    </row>
    <row r="78" spans="1:24" s="13" customFormat="1" ht="12" x14ac:dyDescent="0.2">
      <c r="A78" s="188" t="s">
        <v>297</v>
      </c>
      <c r="B78" s="189"/>
      <c r="C78" s="190"/>
      <c r="D78" s="30" t="s">
        <v>292</v>
      </c>
      <c r="E78" s="31">
        <v>90</v>
      </c>
      <c r="F78" s="31"/>
      <c r="G78" s="31"/>
      <c r="H78" s="32">
        <v>9.3800000000000008</v>
      </c>
      <c r="I78" s="32">
        <v>11.08</v>
      </c>
      <c r="J78" s="32">
        <v>11.26</v>
      </c>
      <c r="K78" s="32">
        <v>182.25</v>
      </c>
      <c r="L78" s="32">
        <v>6.7000000000000004E-2</v>
      </c>
      <c r="M78" s="32">
        <v>0.51</v>
      </c>
      <c r="N78" s="32">
        <v>42</v>
      </c>
      <c r="O78" s="32">
        <v>0.11</v>
      </c>
      <c r="P78" s="44">
        <f>SUM(P80:P84)</f>
        <v>6.4799999999999996E-2</v>
      </c>
      <c r="Q78" s="44">
        <f t="shared" ref="Q78:S78" si="13">SUM(Q80:Q84)</f>
        <v>4.3E-3</v>
      </c>
      <c r="R78" s="44">
        <f t="shared" si="13"/>
        <v>1.26E-2</v>
      </c>
      <c r="S78" s="44">
        <f t="shared" si="13"/>
        <v>0.1082</v>
      </c>
      <c r="T78" s="32">
        <v>42</v>
      </c>
      <c r="U78" s="32">
        <v>129</v>
      </c>
      <c r="V78" s="32">
        <v>52.67</v>
      </c>
      <c r="W78" s="32">
        <v>13.59</v>
      </c>
      <c r="X78" s="32">
        <v>1.03</v>
      </c>
    </row>
    <row r="79" spans="1:24" s="13" customFormat="1" ht="12" x14ac:dyDescent="0.2">
      <c r="A79" s="176" t="s">
        <v>253</v>
      </c>
      <c r="B79" s="177"/>
      <c r="C79" s="178"/>
      <c r="D79" s="30"/>
      <c r="E79" s="31"/>
      <c r="F79" s="31"/>
      <c r="G79" s="31"/>
      <c r="H79" s="32"/>
      <c r="I79" s="32"/>
      <c r="J79" s="32"/>
      <c r="K79" s="32"/>
      <c r="L79" s="32"/>
      <c r="M79" s="32"/>
      <c r="N79" s="32"/>
      <c r="O79" s="32"/>
      <c r="P79" s="25"/>
      <c r="Q79" s="25"/>
      <c r="R79" s="25"/>
      <c r="S79" s="25"/>
      <c r="T79" s="32"/>
      <c r="U79" s="32"/>
      <c r="V79" s="32"/>
      <c r="W79" s="32"/>
      <c r="X79" s="32"/>
    </row>
    <row r="80" spans="1:24" s="13" customFormat="1" ht="12.75" customHeight="1" x14ac:dyDescent="0.2">
      <c r="A80" s="170" t="s">
        <v>319</v>
      </c>
      <c r="B80" s="171"/>
      <c r="C80" s="172"/>
      <c r="D80" s="30"/>
      <c r="E80" s="31"/>
      <c r="F80" s="55">
        <v>65</v>
      </c>
      <c r="G80" s="55">
        <v>63</v>
      </c>
      <c r="H80" s="32"/>
      <c r="I80" s="32"/>
      <c r="J80" s="32"/>
      <c r="K80" s="32"/>
      <c r="L80" s="32"/>
      <c r="M80" s="32"/>
      <c r="N80" s="32"/>
      <c r="O80" s="32"/>
      <c r="P80" s="25"/>
      <c r="Q80" s="25"/>
      <c r="R80" s="25">
        <v>9.1000000000000004E-3</v>
      </c>
      <c r="S80" s="25">
        <v>9.0999999999999998E-2</v>
      </c>
      <c r="T80" s="32"/>
      <c r="U80" s="32"/>
      <c r="V80" s="32"/>
      <c r="W80" s="32"/>
      <c r="X80" s="32"/>
    </row>
    <row r="81" spans="1:24" s="13" customFormat="1" ht="13.5" customHeight="1" x14ac:dyDescent="0.2">
      <c r="A81" s="182" t="s">
        <v>51</v>
      </c>
      <c r="B81" s="183"/>
      <c r="C81" s="184"/>
      <c r="D81" s="30"/>
      <c r="E81" s="31"/>
      <c r="F81" s="55">
        <v>14.4</v>
      </c>
      <c r="G81" s="55">
        <v>14.4</v>
      </c>
      <c r="H81" s="32"/>
      <c r="I81" s="32"/>
      <c r="J81" s="32"/>
      <c r="K81" s="32"/>
      <c r="L81" s="32"/>
      <c r="M81" s="32"/>
      <c r="N81" s="32"/>
      <c r="O81" s="32"/>
      <c r="P81" s="25"/>
      <c r="Q81" s="25">
        <v>8.0000000000000004E-4</v>
      </c>
      <c r="R81" s="25">
        <v>3.2000000000000002E-3</v>
      </c>
      <c r="S81" s="25">
        <v>4.1000000000000003E-3</v>
      </c>
      <c r="T81" s="32"/>
      <c r="U81" s="32"/>
      <c r="V81" s="32"/>
      <c r="W81" s="32"/>
      <c r="X81" s="32"/>
    </row>
    <row r="82" spans="1:24" s="13" customFormat="1" ht="14.25" customHeight="1" x14ac:dyDescent="0.2">
      <c r="A82" s="182" t="s">
        <v>24</v>
      </c>
      <c r="B82" s="183"/>
      <c r="C82" s="184"/>
      <c r="D82" s="30"/>
      <c r="E82" s="31"/>
      <c r="F82" s="55">
        <v>21.6</v>
      </c>
      <c r="G82" s="55">
        <v>21.6</v>
      </c>
      <c r="H82" s="32"/>
      <c r="I82" s="32"/>
      <c r="J82" s="32"/>
      <c r="K82" s="32"/>
      <c r="L82" s="32"/>
      <c r="M82" s="32"/>
      <c r="N82" s="32"/>
      <c r="O82" s="32"/>
      <c r="P82" s="25">
        <v>6.4799999999999996E-2</v>
      </c>
      <c r="Q82" s="25">
        <v>3.5000000000000001E-3</v>
      </c>
      <c r="R82" s="25">
        <v>2.9999999999999997E-4</v>
      </c>
      <c r="S82" s="25">
        <v>1.0800000000000001E-2</v>
      </c>
      <c r="T82" s="32"/>
      <c r="U82" s="32"/>
      <c r="V82" s="32"/>
      <c r="W82" s="32"/>
      <c r="X82" s="32"/>
    </row>
    <row r="83" spans="1:24" s="13" customFormat="1" ht="13.5" customHeight="1" x14ac:dyDescent="0.2">
      <c r="A83" s="182" t="s">
        <v>118</v>
      </c>
      <c r="B83" s="171"/>
      <c r="C83" s="172"/>
      <c r="D83" s="143"/>
      <c r="E83" s="55"/>
      <c r="F83" s="55">
        <v>9</v>
      </c>
      <c r="G83" s="55">
        <v>9</v>
      </c>
      <c r="H83" s="32"/>
      <c r="I83" s="32"/>
      <c r="J83" s="32"/>
      <c r="K83" s="32"/>
      <c r="L83" s="32"/>
      <c r="M83" s="32"/>
      <c r="N83" s="32"/>
      <c r="O83" s="32"/>
      <c r="P83" s="25"/>
      <c r="Q83" s="25"/>
      <c r="R83" s="25"/>
      <c r="S83" s="25">
        <v>2.3E-3</v>
      </c>
      <c r="T83" s="32"/>
      <c r="U83" s="32"/>
      <c r="V83" s="32"/>
      <c r="W83" s="32"/>
      <c r="X83" s="32"/>
    </row>
    <row r="84" spans="1:24" s="13" customFormat="1" ht="13.5" customHeight="1" x14ac:dyDescent="0.2">
      <c r="A84" s="182" t="s">
        <v>47</v>
      </c>
      <c r="B84" s="183"/>
      <c r="C84" s="184"/>
      <c r="D84" s="143"/>
      <c r="E84" s="55"/>
      <c r="F84" s="55">
        <v>5.4</v>
      </c>
      <c r="G84" s="55">
        <v>5.4</v>
      </c>
      <c r="H84" s="32"/>
      <c r="I84" s="32"/>
      <c r="J84" s="32"/>
      <c r="K84" s="32"/>
      <c r="L84" s="32"/>
      <c r="M84" s="32"/>
      <c r="N84" s="32"/>
      <c r="O84" s="32"/>
      <c r="P84" s="25"/>
      <c r="Q84" s="25"/>
      <c r="R84" s="25"/>
      <c r="S84" s="25"/>
      <c r="T84" s="32"/>
      <c r="U84" s="32"/>
      <c r="V84" s="32"/>
      <c r="W84" s="32"/>
      <c r="X84" s="32"/>
    </row>
    <row r="85" spans="1:24" ht="15.75" customHeight="1" x14ac:dyDescent="0.25">
      <c r="A85" s="176" t="s">
        <v>52</v>
      </c>
      <c r="B85" s="177"/>
      <c r="C85" s="178"/>
      <c r="D85" s="46" t="s">
        <v>53</v>
      </c>
      <c r="E85" s="85">
        <v>20</v>
      </c>
      <c r="F85" s="47"/>
      <c r="G85" s="47"/>
      <c r="H85" s="85">
        <v>0.28000000000000003</v>
      </c>
      <c r="I85" s="85">
        <v>1</v>
      </c>
      <c r="J85" s="85">
        <v>1.17</v>
      </c>
      <c r="K85" s="86">
        <v>14.82</v>
      </c>
      <c r="L85" s="85">
        <v>4.0000000000000001E-3</v>
      </c>
      <c r="M85" s="85">
        <v>8.0000000000000002E-3</v>
      </c>
      <c r="N85" s="85">
        <v>6.76</v>
      </c>
      <c r="O85" s="85">
        <v>6.0000000000000001E-3</v>
      </c>
      <c r="P85" s="44">
        <f>SUM(P86:P88)</f>
        <v>3.7000000000000002E-3</v>
      </c>
      <c r="Q85" s="44">
        <f t="shared" ref="Q85:S85" si="14">SUM(Q86:Q88)</f>
        <v>3.0000000000000001E-5</v>
      </c>
      <c r="R85" s="44">
        <f t="shared" si="14"/>
        <v>9.0000000000000006E-5</v>
      </c>
      <c r="S85" s="44">
        <f t="shared" si="14"/>
        <v>1E-4</v>
      </c>
      <c r="T85" s="85">
        <v>5.46</v>
      </c>
      <c r="U85" s="85">
        <v>7.88</v>
      </c>
      <c r="V85" s="85">
        <v>4.55</v>
      </c>
      <c r="W85" s="85">
        <v>1.06</v>
      </c>
      <c r="X85" s="85">
        <v>0.04</v>
      </c>
    </row>
    <row r="86" spans="1:24" x14ac:dyDescent="0.25">
      <c r="A86" s="182" t="s">
        <v>54</v>
      </c>
      <c r="B86" s="183"/>
      <c r="C86" s="184"/>
      <c r="D86" s="23"/>
      <c r="E86" s="37"/>
      <c r="F86" s="19">
        <v>5</v>
      </c>
      <c r="G86" s="19">
        <v>5</v>
      </c>
      <c r="H86" s="37"/>
      <c r="I86" s="37"/>
      <c r="J86" s="37"/>
      <c r="K86" s="159"/>
      <c r="L86" s="37"/>
      <c r="M86" s="37"/>
      <c r="N86" s="37"/>
      <c r="O86" s="37"/>
      <c r="P86" s="130">
        <v>3.7000000000000002E-3</v>
      </c>
      <c r="Q86" s="37"/>
      <c r="R86" s="37"/>
      <c r="S86" s="37"/>
      <c r="T86" s="37"/>
      <c r="U86" s="37"/>
      <c r="V86" s="37"/>
      <c r="W86" s="37"/>
      <c r="X86" s="37"/>
    </row>
    <row r="87" spans="1:24" x14ac:dyDescent="0.25">
      <c r="A87" s="182" t="s">
        <v>55</v>
      </c>
      <c r="B87" s="183"/>
      <c r="C87" s="184"/>
      <c r="D87" s="23"/>
      <c r="E87" s="37"/>
      <c r="F87" s="19">
        <v>1.5</v>
      </c>
      <c r="G87" s="19">
        <v>1.5</v>
      </c>
      <c r="H87" s="37"/>
      <c r="I87" s="37"/>
      <c r="J87" s="37"/>
      <c r="K87" s="159"/>
      <c r="L87" s="37"/>
      <c r="M87" s="37"/>
      <c r="N87" s="37"/>
      <c r="O87" s="37"/>
      <c r="P87" s="37"/>
      <c r="Q87" s="130">
        <v>3.0000000000000001E-5</v>
      </c>
      <c r="R87" s="130">
        <v>9.0000000000000006E-5</v>
      </c>
      <c r="S87" s="167">
        <v>1E-4</v>
      </c>
      <c r="T87" s="37"/>
      <c r="U87" s="37"/>
      <c r="V87" s="37"/>
      <c r="W87" s="37"/>
      <c r="X87" s="37"/>
    </row>
    <row r="88" spans="1:24" ht="16.5" customHeight="1" x14ac:dyDescent="0.25">
      <c r="A88" s="182" t="s">
        <v>27</v>
      </c>
      <c r="B88" s="183"/>
      <c r="C88" s="184"/>
      <c r="D88" s="23"/>
      <c r="E88" s="37"/>
      <c r="F88" s="19">
        <v>15</v>
      </c>
      <c r="G88" s="19">
        <v>15</v>
      </c>
      <c r="H88" s="37"/>
      <c r="I88" s="37"/>
      <c r="J88" s="37"/>
      <c r="K88" s="159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1:24" x14ac:dyDescent="0.25">
      <c r="A89" s="176" t="s">
        <v>280</v>
      </c>
      <c r="B89" s="177"/>
      <c r="C89" s="178"/>
      <c r="D89" s="23" t="s">
        <v>225</v>
      </c>
      <c r="E89" s="23">
        <v>150</v>
      </c>
      <c r="F89" s="23"/>
      <c r="G89" s="23"/>
      <c r="H89" s="23">
        <v>3.41</v>
      </c>
      <c r="I89" s="23">
        <v>7.6859999999999999</v>
      </c>
      <c r="J89" s="23">
        <v>22.91</v>
      </c>
      <c r="K89" s="23">
        <v>183.55</v>
      </c>
      <c r="L89" s="23">
        <v>0.17</v>
      </c>
      <c r="M89" s="23">
        <v>23.69</v>
      </c>
      <c r="N89" s="23">
        <v>0</v>
      </c>
      <c r="O89" s="23">
        <v>0.1</v>
      </c>
      <c r="P89" s="23">
        <f>SUM(P90:P93)</f>
        <v>0</v>
      </c>
      <c r="Q89" s="23">
        <f t="shared" ref="Q89:S89" si="15">SUM(Q90:Q93)</f>
        <v>8.3000000000000001E-3</v>
      </c>
      <c r="R89" s="23">
        <f t="shared" si="15"/>
        <v>0</v>
      </c>
      <c r="S89" s="23">
        <f t="shared" si="15"/>
        <v>7.3300000000000004E-2</v>
      </c>
      <c r="T89" s="23">
        <v>30.04</v>
      </c>
      <c r="U89" s="23">
        <v>777.21</v>
      </c>
      <c r="V89" s="23">
        <v>100.65</v>
      </c>
      <c r="W89" s="23">
        <v>34.26</v>
      </c>
      <c r="X89" s="23">
        <v>1.46</v>
      </c>
    </row>
    <row r="90" spans="1:24" x14ac:dyDescent="0.25">
      <c r="A90" s="176" t="s">
        <v>281</v>
      </c>
      <c r="B90" s="177"/>
      <c r="C90" s="178"/>
      <c r="D90" s="23"/>
      <c r="E90" s="23">
        <v>15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5"/>
      <c r="Q90" s="25"/>
      <c r="R90" s="25"/>
      <c r="S90" s="25"/>
      <c r="T90" s="23"/>
      <c r="U90" s="23"/>
      <c r="V90" s="23"/>
      <c r="W90" s="23"/>
      <c r="X90" s="23"/>
    </row>
    <row r="91" spans="1:24" x14ac:dyDescent="0.25">
      <c r="A91" s="170" t="s">
        <v>43</v>
      </c>
      <c r="B91" s="171"/>
      <c r="C91" s="172"/>
      <c r="D91" s="25"/>
      <c r="E91" s="25"/>
      <c r="F91" s="25">
        <v>207</v>
      </c>
      <c r="G91" s="25">
        <v>155</v>
      </c>
      <c r="H91" s="25"/>
      <c r="I91" s="25"/>
      <c r="J91" s="25"/>
      <c r="K91" s="25"/>
      <c r="L91" s="25"/>
      <c r="M91" s="25"/>
      <c r="N91" s="25"/>
      <c r="O91" s="25"/>
      <c r="P91" s="23"/>
      <c r="Q91" s="28">
        <v>8.3000000000000001E-3</v>
      </c>
      <c r="R91" s="28"/>
      <c r="S91" s="28">
        <v>6.2100000000000002E-2</v>
      </c>
      <c r="T91" s="25"/>
      <c r="U91" s="25"/>
      <c r="V91" s="25"/>
      <c r="W91" s="25"/>
      <c r="X91" s="25"/>
    </row>
    <row r="92" spans="1:24" ht="14.25" customHeight="1" x14ac:dyDescent="0.25">
      <c r="A92" s="182" t="s">
        <v>45</v>
      </c>
      <c r="B92" s="183"/>
      <c r="C92" s="184"/>
      <c r="D92" s="25"/>
      <c r="E92" s="25"/>
      <c r="F92" s="25">
        <v>36</v>
      </c>
      <c r="G92" s="25">
        <v>30</v>
      </c>
      <c r="H92" s="25"/>
      <c r="I92" s="25"/>
      <c r="J92" s="25"/>
      <c r="K92" s="25"/>
      <c r="L92" s="25"/>
      <c r="M92" s="25"/>
      <c r="N92" s="25"/>
      <c r="O92" s="25"/>
      <c r="P92" s="23"/>
      <c r="Q92" s="28"/>
      <c r="R92" s="28"/>
      <c r="S92" s="28">
        <v>1.12E-2</v>
      </c>
      <c r="T92" s="25"/>
      <c r="U92" s="25"/>
      <c r="V92" s="25"/>
      <c r="W92" s="25"/>
      <c r="X92" s="25"/>
    </row>
    <row r="93" spans="1:24" ht="15.75" customHeight="1" x14ac:dyDescent="0.25">
      <c r="A93" s="182" t="s">
        <v>47</v>
      </c>
      <c r="B93" s="183"/>
      <c r="C93" s="184"/>
      <c r="D93" s="25"/>
      <c r="E93" s="25"/>
      <c r="F93" s="25">
        <v>5</v>
      </c>
      <c r="G93" s="25">
        <v>5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s="67" customFormat="1" ht="11.25" x14ac:dyDescent="0.2">
      <c r="A94" s="176" t="s">
        <v>180</v>
      </c>
      <c r="B94" s="177"/>
      <c r="C94" s="178"/>
      <c r="D94" s="24"/>
      <c r="E94" s="24">
        <v>80</v>
      </c>
      <c r="F94" s="24">
        <v>82</v>
      </c>
      <c r="G94" s="24">
        <v>80</v>
      </c>
      <c r="H94" s="24">
        <v>1.52</v>
      </c>
      <c r="I94" s="24">
        <v>7.12</v>
      </c>
      <c r="J94" s="24">
        <v>6.16</v>
      </c>
      <c r="K94" s="24">
        <v>95.2</v>
      </c>
      <c r="L94" s="23">
        <v>1.6E-2</v>
      </c>
      <c r="M94" s="23">
        <v>5.6</v>
      </c>
      <c r="N94" s="23">
        <v>122.4</v>
      </c>
      <c r="O94" s="23">
        <v>0.04</v>
      </c>
      <c r="P94" s="23">
        <v>0</v>
      </c>
      <c r="Q94" s="23">
        <v>0</v>
      </c>
      <c r="R94" s="23">
        <v>0</v>
      </c>
      <c r="S94" s="23">
        <v>0</v>
      </c>
      <c r="T94" s="23">
        <v>32.799999999999997</v>
      </c>
      <c r="U94" s="23">
        <v>252</v>
      </c>
      <c r="V94" s="23">
        <v>29.6</v>
      </c>
      <c r="W94" s="23">
        <v>12</v>
      </c>
      <c r="X94" s="23">
        <v>0.56000000000000005</v>
      </c>
    </row>
    <row r="95" spans="1:24" s="67" customFormat="1" ht="16.5" customHeight="1" x14ac:dyDescent="0.2">
      <c r="A95" s="176" t="s">
        <v>181</v>
      </c>
      <c r="B95" s="177"/>
      <c r="C95" s="178"/>
      <c r="D95" s="24"/>
      <c r="E95" s="24"/>
      <c r="F95" s="24"/>
      <c r="G95" s="24"/>
      <c r="H95" s="24"/>
      <c r="I95" s="24"/>
      <c r="J95" s="24"/>
      <c r="K95" s="24"/>
      <c r="L95" s="23"/>
      <c r="M95" s="25"/>
      <c r="N95" s="25"/>
      <c r="O95" s="25"/>
      <c r="P95" s="23"/>
      <c r="Q95" s="23"/>
      <c r="R95" s="23"/>
      <c r="S95" s="23"/>
      <c r="T95" s="25"/>
      <c r="U95" s="25"/>
      <c r="V95" s="25"/>
      <c r="W95" s="25"/>
      <c r="X95" s="25"/>
    </row>
    <row r="96" spans="1:24" ht="16.5" customHeight="1" x14ac:dyDescent="0.25">
      <c r="A96" s="188" t="s">
        <v>130</v>
      </c>
      <c r="B96" s="189"/>
      <c r="C96" s="190"/>
      <c r="D96" s="30" t="s">
        <v>131</v>
      </c>
      <c r="E96" s="31">
        <v>200</v>
      </c>
      <c r="F96" s="62"/>
      <c r="G96" s="63"/>
      <c r="H96" s="35">
        <v>1.52</v>
      </c>
      <c r="I96" s="35">
        <v>1.35</v>
      </c>
      <c r="J96" s="35">
        <v>15.9</v>
      </c>
      <c r="K96" s="52">
        <v>81</v>
      </c>
      <c r="L96" s="37">
        <v>0.04</v>
      </c>
      <c r="M96" s="37">
        <v>1.33</v>
      </c>
      <c r="N96" s="37">
        <v>10</v>
      </c>
      <c r="O96" s="37">
        <v>0.16</v>
      </c>
      <c r="P96" s="37">
        <f>SUM(P97:P100)</f>
        <v>0.15</v>
      </c>
      <c r="Q96" s="37">
        <f t="shared" ref="Q96:S96" si="16">SUM(Q97:Q100)</f>
        <v>8.0000000000000002E-3</v>
      </c>
      <c r="R96" s="37">
        <f t="shared" si="16"/>
        <v>6.9999999999999999E-4</v>
      </c>
      <c r="S96" s="37">
        <f t="shared" si="16"/>
        <v>2.5500000000000002E-2</v>
      </c>
      <c r="T96" s="37">
        <v>126.6</v>
      </c>
      <c r="U96" s="37">
        <v>154.6</v>
      </c>
      <c r="V96" s="37">
        <v>92.8</v>
      </c>
      <c r="W96" s="37">
        <v>15.4</v>
      </c>
      <c r="X96" s="37">
        <v>0.41</v>
      </c>
    </row>
    <row r="97" spans="1:24" ht="13.5" customHeight="1" x14ac:dyDescent="0.25">
      <c r="A97" s="275" t="s">
        <v>24</v>
      </c>
      <c r="B97" s="262"/>
      <c r="C97" s="263"/>
      <c r="D97" s="158"/>
      <c r="E97" s="65"/>
      <c r="F97" s="55">
        <v>50</v>
      </c>
      <c r="G97" s="55">
        <v>50</v>
      </c>
      <c r="H97" s="34"/>
      <c r="I97" s="34"/>
      <c r="J97" s="34"/>
      <c r="K97" s="34"/>
      <c r="L97" s="34"/>
      <c r="M97" s="66"/>
      <c r="N97" s="34"/>
      <c r="O97" s="34"/>
      <c r="P97" s="28">
        <v>0.15</v>
      </c>
      <c r="Q97" s="28">
        <v>8.0000000000000002E-3</v>
      </c>
      <c r="R97" s="28">
        <v>6.9999999999999999E-4</v>
      </c>
      <c r="S97" s="28">
        <v>2.5000000000000001E-2</v>
      </c>
      <c r="T97" s="34"/>
      <c r="U97" s="34"/>
      <c r="V97" s="34"/>
      <c r="W97" s="34"/>
      <c r="X97" s="34"/>
    </row>
    <row r="98" spans="1:24" ht="13.5" customHeight="1" x14ac:dyDescent="0.25">
      <c r="A98" s="218" t="s">
        <v>92</v>
      </c>
      <c r="B98" s="219"/>
      <c r="C98" s="220"/>
      <c r="D98" s="158"/>
      <c r="E98" s="65"/>
      <c r="F98" s="55">
        <v>0.5</v>
      </c>
      <c r="G98" s="55">
        <v>0.5</v>
      </c>
      <c r="H98" s="34"/>
      <c r="I98" s="34"/>
      <c r="J98" s="34"/>
      <c r="K98" s="34"/>
      <c r="L98" s="34"/>
      <c r="M98" s="34"/>
      <c r="N98" s="34"/>
      <c r="O98" s="34"/>
      <c r="P98" s="23"/>
      <c r="Q98" s="23"/>
      <c r="R98" s="23"/>
      <c r="S98" s="25">
        <v>5.0000000000000001E-4</v>
      </c>
      <c r="T98" s="34"/>
      <c r="U98" s="34"/>
      <c r="V98" s="34"/>
      <c r="W98" s="34"/>
      <c r="X98" s="34"/>
    </row>
    <row r="99" spans="1:24" ht="12.75" customHeight="1" x14ac:dyDescent="0.25">
      <c r="A99" s="218" t="s">
        <v>67</v>
      </c>
      <c r="B99" s="219"/>
      <c r="C99" s="220"/>
      <c r="D99" s="158"/>
      <c r="E99" s="65"/>
      <c r="F99" s="55">
        <v>10</v>
      </c>
      <c r="G99" s="55">
        <v>10</v>
      </c>
      <c r="H99" s="34"/>
      <c r="I99" s="34"/>
      <c r="J99" s="34"/>
      <c r="K99" s="34"/>
      <c r="L99" s="34"/>
      <c r="M99" s="34"/>
      <c r="N99" s="34"/>
      <c r="O99" s="34"/>
      <c r="P99" s="25"/>
      <c r="Q99" s="25"/>
      <c r="R99" s="25"/>
      <c r="S99" s="25"/>
      <c r="T99" s="34"/>
      <c r="U99" s="34"/>
      <c r="V99" s="34"/>
      <c r="W99" s="34"/>
      <c r="X99" s="34"/>
    </row>
    <row r="100" spans="1:24" ht="12.75" customHeight="1" x14ac:dyDescent="0.25">
      <c r="A100" s="275" t="s">
        <v>27</v>
      </c>
      <c r="B100" s="262"/>
      <c r="C100" s="263"/>
      <c r="D100" s="158"/>
      <c r="E100" s="65"/>
      <c r="F100" s="55">
        <v>100</v>
      </c>
      <c r="G100" s="55">
        <v>100</v>
      </c>
      <c r="H100" s="34"/>
      <c r="I100" s="34"/>
      <c r="J100" s="34"/>
      <c r="K100" s="34"/>
      <c r="L100" s="34"/>
      <c r="M100" s="34"/>
      <c r="N100" s="34"/>
      <c r="O100" s="34"/>
      <c r="P100" s="23"/>
      <c r="Q100" s="23"/>
      <c r="R100" s="23"/>
      <c r="S100" s="23"/>
      <c r="T100" s="34"/>
      <c r="U100" s="34"/>
      <c r="V100" s="34"/>
      <c r="W100" s="34"/>
      <c r="X100" s="34"/>
    </row>
    <row r="101" spans="1:24" x14ac:dyDescent="0.25">
      <c r="A101" s="234" t="s">
        <v>213</v>
      </c>
      <c r="B101" s="235"/>
      <c r="C101" s="236"/>
      <c r="D101" s="90" t="s">
        <v>144</v>
      </c>
      <c r="E101" s="24">
        <v>10</v>
      </c>
      <c r="F101" s="35"/>
      <c r="G101" s="35"/>
      <c r="H101" s="24">
        <v>0.08</v>
      </c>
      <c r="I101" s="24">
        <v>7.25</v>
      </c>
      <c r="J101" s="24">
        <v>0.13</v>
      </c>
      <c r="K101" s="36">
        <v>66</v>
      </c>
      <c r="L101" s="23">
        <v>0</v>
      </c>
      <c r="M101" s="23">
        <v>0</v>
      </c>
      <c r="N101" s="23">
        <v>40</v>
      </c>
      <c r="O101" s="23">
        <v>0.01</v>
      </c>
      <c r="P101" s="44">
        <v>0.15</v>
      </c>
      <c r="Q101" s="44">
        <v>1E-3</v>
      </c>
      <c r="R101" s="44">
        <v>0</v>
      </c>
      <c r="S101" s="44">
        <v>0</v>
      </c>
      <c r="T101" s="23">
        <v>2.4</v>
      </c>
      <c r="U101" s="23">
        <v>3</v>
      </c>
      <c r="V101" s="23">
        <v>3</v>
      </c>
      <c r="W101" s="23">
        <v>0</v>
      </c>
      <c r="X101" s="23">
        <v>0.02</v>
      </c>
    </row>
    <row r="102" spans="1:24" ht="13.5" customHeight="1" x14ac:dyDescent="0.25">
      <c r="A102" s="176" t="s">
        <v>286</v>
      </c>
      <c r="B102" s="177"/>
      <c r="C102" s="178"/>
      <c r="D102" s="84"/>
      <c r="E102" s="45">
        <v>15</v>
      </c>
      <c r="F102" s="45">
        <v>15</v>
      </c>
      <c r="G102" s="45"/>
      <c r="H102" s="45">
        <v>1.1499999999999999</v>
      </c>
      <c r="I102" s="45">
        <v>0.21</v>
      </c>
      <c r="J102" s="45">
        <v>5.65</v>
      </c>
      <c r="K102" s="87">
        <v>30.15</v>
      </c>
      <c r="L102" s="46">
        <v>0.03</v>
      </c>
      <c r="M102" s="46">
        <v>0</v>
      </c>
      <c r="N102" s="46">
        <v>0</v>
      </c>
      <c r="O102" s="46">
        <v>1.2999999999999999E-2</v>
      </c>
      <c r="P102" s="23">
        <v>0</v>
      </c>
      <c r="Q102" s="24">
        <v>8.0000000000000004E-4</v>
      </c>
      <c r="R102" s="23">
        <v>0</v>
      </c>
      <c r="S102" s="23">
        <v>0</v>
      </c>
      <c r="T102" s="46">
        <v>4.95</v>
      </c>
      <c r="U102" s="46">
        <v>36.6</v>
      </c>
      <c r="V102" s="46">
        <v>29.1</v>
      </c>
      <c r="W102" s="46">
        <v>8.5500000000000007</v>
      </c>
      <c r="X102" s="46">
        <v>0.67</v>
      </c>
    </row>
    <row r="103" spans="1:24" x14ac:dyDescent="0.25">
      <c r="A103" s="176" t="s">
        <v>32</v>
      </c>
      <c r="B103" s="177"/>
      <c r="C103" s="178"/>
      <c r="D103" s="26"/>
      <c r="E103" s="24">
        <v>25</v>
      </c>
      <c r="F103" s="24">
        <v>25</v>
      </c>
      <c r="G103" s="24"/>
      <c r="H103" s="24">
        <v>1.97</v>
      </c>
      <c r="I103" s="24">
        <v>0.25</v>
      </c>
      <c r="J103" s="24">
        <v>12.07</v>
      </c>
      <c r="K103" s="36">
        <v>58.45</v>
      </c>
      <c r="L103" s="23">
        <v>2.5000000000000001E-2</v>
      </c>
      <c r="M103" s="23">
        <v>0</v>
      </c>
      <c r="N103" s="23">
        <v>0</v>
      </c>
      <c r="O103" s="23">
        <v>0</v>
      </c>
      <c r="P103" s="23">
        <v>0</v>
      </c>
      <c r="Q103" s="23">
        <v>1.4E-3</v>
      </c>
      <c r="R103" s="23">
        <v>5.4999999999999997E-3</v>
      </c>
      <c r="S103" s="23">
        <v>7.1999999999999998E-3</v>
      </c>
      <c r="T103" s="23">
        <v>5.75</v>
      </c>
      <c r="U103" s="23">
        <v>0</v>
      </c>
      <c r="V103" s="23">
        <v>21.75</v>
      </c>
      <c r="W103" s="23">
        <v>8.25</v>
      </c>
      <c r="X103" s="23">
        <v>0.27</v>
      </c>
    </row>
    <row r="104" spans="1:24" x14ac:dyDescent="0.25">
      <c r="A104" s="176" t="s">
        <v>269</v>
      </c>
      <c r="B104" s="177"/>
      <c r="C104" s="178"/>
      <c r="D104" s="25"/>
      <c r="E104" s="23">
        <f>SUM(E78:E103)</f>
        <v>605</v>
      </c>
      <c r="F104" s="23"/>
      <c r="G104" s="23"/>
      <c r="H104" s="23">
        <f>SUM(H78:H103)</f>
        <v>19.309999999999995</v>
      </c>
      <c r="I104" s="23">
        <f t="shared" ref="I104:X104" si="17">SUM(I78:I103)</f>
        <v>35.946000000000005</v>
      </c>
      <c r="J104" s="23">
        <f t="shared" si="17"/>
        <v>75.25</v>
      </c>
      <c r="K104" s="23">
        <f t="shared" si="17"/>
        <v>711.42</v>
      </c>
      <c r="L104" s="23">
        <f t="shared" si="17"/>
        <v>0.35199999999999998</v>
      </c>
      <c r="M104" s="23">
        <f t="shared" si="17"/>
        <v>31.137999999999998</v>
      </c>
      <c r="N104" s="23">
        <f t="shared" si="17"/>
        <v>221.16</v>
      </c>
      <c r="O104" s="23">
        <f t="shared" si="17"/>
        <v>0.43900000000000006</v>
      </c>
      <c r="P104" s="23">
        <f>SUM(P78+P85+P89+P94+P96+P101+P102+P103)</f>
        <v>0.36849999999999994</v>
      </c>
      <c r="Q104" s="23">
        <f t="shared" ref="Q104:S104" si="18">SUM(Q78+Q85+Q89+Q94+Q96+Q101+Q102+Q103)</f>
        <v>2.3829999999999997E-2</v>
      </c>
      <c r="R104" s="23">
        <f t="shared" si="18"/>
        <v>1.8889999999999997E-2</v>
      </c>
      <c r="S104" s="23">
        <f t="shared" si="18"/>
        <v>0.21430000000000002</v>
      </c>
      <c r="T104" s="23">
        <f t="shared" si="17"/>
        <v>249.99999999999997</v>
      </c>
      <c r="U104" s="23">
        <f t="shared" si="17"/>
        <v>1360.29</v>
      </c>
      <c r="V104" s="23">
        <f t="shared" si="17"/>
        <v>334.12</v>
      </c>
      <c r="W104" s="23">
        <f t="shared" si="17"/>
        <v>93.11</v>
      </c>
      <c r="X104" s="23">
        <f t="shared" si="17"/>
        <v>4.4600000000000009</v>
      </c>
    </row>
    <row r="105" spans="1:24" ht="12.75" customHeight="1" x14ac:dyDescent="0.25">
      <c r="A105" s="170"/>
      <c r="B105" s="171"/>
      <c r="C105" s="172"/>
      <c r="D105" s="185" t="s">
        <v>72</v>
      </c>
      <c r="E105" s="186"/>
      <c r="F105" s="186"/>
      <c r="G105" s="187"/>
      <c r="H105" s="25"/>
      <c r="I105" s="25"/>
      <c r="J105" s="25"/>
      <c r="K105" s="42"/>
      <c r="L105" s="25"/>
      <c r="M105" s="25"/>
      <c r="N105" s="25"/>
      <c r="O105" s="25"/>
      <c r="P105" s="23"/>
      <c r="Q105" s="23"/>
      <c r="R105" s="23"/>
      <c r="S105" s="23"/>
      <c r="T105" s="25"/>
      <c r="U105" s="25"/>
      <c r="V105" s="25"/>
      <c r="W105" s="25"/>
      <c r="X105" s="25"/>
    </row>
    <row r="106" spans="1:24" ht="16.5" customHeight="1" x14ac:dyDescent="0.25">
      <c r="A106" s="237" t="s">
        <v>62</v>
      </c>
      <c r="B106" s="237"/>
      <c r="C106" s="237"/>
      <c r="D106" s="23" t="s">
        <v>63</v>
      </c>
      <c r="E106" s="23">
        <v>190</v>
      </c>
      <c r="F106" s="23">
        <v>197</v>
      </c>
      <c r="G106" s="23">
        <v>190</v>
      </c>
      <c r="H106" s="24">
        <v>5.52</v>
      </c>
      <c r="I106" s="24">
        <v>4.76</v>
      </c>
      <c r="J106" s="24">
        <v>7.62</v>
      </c>
      <c r="K106" s="36">
        <v>95.24</v>
      </c>
      <c r="L106" s="23">
        <v>7.5999999999999998E-2</v>
      </c>
      <c r="M106" s="23">
        <v>1.33</v>
      </c>
      <c r="N106" s="23">
        <v>38.090000000000003</v>
      </c>
      <c r="O106" s="23">
        <v>0.32</v>
      </c>
      <c r="P106" s="154">
        <v>0.95</v>
      </c>
      <c r="Q106" s="154">
        <v>1.3299999999999999E-2</v>
      </c>
      <c r="R106" s="166">
        <v>0</v>
      </c>
      <c r="S106" s="166">
        <v>0</v>
      </c>
      <c r="T106" s="23">
        <v>228.57</v>
      </c>
      <c r="U106" s="23">
        <v>278.08999999999997</v>
      </c>
      <c r="V106" s="23">
        <v>171.43</v>
      </c>
      <c r="W106" s="23">
        <v>26.67</v>
      </c>
      <c r="X106" s="23">
        <v>0.19</v>
      </c>
    </row>
    <row r="107" spans="1:24" x14ac:dyDescent="0.25">
      <c r="A107" s="234" t="s">
        <v>306</v>
      </c>
      <c r="B107" s="235"/>
      <c r="C107" s="236"/>
      <c r="D107" s="28"/>
      <c r="E107" s="48">
        <v>10</v>
      </c>
      <c r="F107" s="23"/>
      <c r="G107" s="43"/>
      <c r="H107" s="23">
        <v>0.39</v>
      </c>
      <c r="I107" s="23">
        <v>3.06</v>
      </c>
      <c r="J107" s="23">
        <v>6.25</v>
      </c>
      <c r="K107" s="23">
        <v>54.2</v>
      </c>
      <c r="L107" s="23">
        <v>5.0000000000000001E-3</v>
      </c>
      <c r="M107" s="23">
        <v>0</v>
      </c>
      <c r="N107" s="23">
        <v>0.7</v>
      </c>
      <c r="O107" s="23">
        <v>2E-3</v>
      </c>
      <c r="P107" s="23"/>
      <c r="Q107" s="23"/>
      <c r="R107" s="23"/>
      <c r="S107" s="23"/>
      <c r="T107" s="23">
        <v>0.8</v>
      </c>
      <c r="U107" s="23">
        <v>4.8</v>
      </c>
      <c r="V107" s="23">
        <v>4.2</v>
      </c>
      <c r="W107" s="23">
        <v>0.6</v>
      </c>
      <c r="X107" s="23">
        <v>0.06</v>
      </c>
    </row>
    <row r="108" spans="1:24" x14ac:dyDescent="0.25">
      <c r="A108" s="176" t="s">
        <v>271</v>
      </c>
      <c r="B108" s="177"/>
      <c r="C108" s="178"/>
      <c r="D108" s="25"/>
      <c r="E108" s="23">
        <f>SUM(E106:E107)</f>
        <v>200</v>
      </c>
      <c r="F108" s="23"/>
      <c r="G108" s="23"/>
      <c r="H108" s="23">
        <f>SUM(H107+H106)</f>
        <v>5.9099999999999993</v>
      </c>
      <c r="I108" s="23">
        <f t="shared" ref="I108:X108" si="19">SUM(I107+I106)</f>
        <v>7.82</v>
      </c>
      <c r="J108" s="23">
        <f t="shared" si="19"/>
        <v>13.870000000000001</v>
      </c>
      <c r="K108" s="23">
        <f t="shared" si="19"/>
        <v>149.44</v>
      </c>
      <c r="L108" s="23">
        <f t="shared" si="19"/>
        <v>8.1000000000000003E-2</v>
      </c>
      <c r="M108" s="23">
        <f t="shared" si="19"/>
        <v>1.33</v>
      </c>
      <c r="N108" s="23">
        <f t="shared" si="19"/>
        <v>38.790000000000006</v>
      </c>
      <c r="O108" s="23">
        <f t="shared" si="19"/>
        <v>0.32200000000000001</v>
      </c>
      <c r="P108" s="23">
        <f t="shared" si="19"/>
        <v>0.95</v>
      </c>
      <c r="Q108" s="23">
        <f t="shared" si="19"/>
        <v>1.3299999999999999E-2</v>
      </c>
      <c r="R108" s="23">
        <f t="shared" si="19"/>
        <v>0</v>
      </c>
      <c r="S108" s="23">
        <f t="shared" si="19"/>
        <v>0</v>
      </c>
      <c r="T108" s="23">
        <f t="shared" si="19"/>
        <v>229.37</v>
      </c>
      <c r="U108" s="23">
        <f t="shared" si="19"/>
        <v>282.89</v>
      </c>
      <c r="V108" s="23">
        <f t="shared" si="19"/>
        <v>175.63</v>
      </c>
      <c r="W108" s="23">
        <f t="shared" si="19"/>
        <v>27.270000000000003</v>
      </c>
      <c r="X108" s="23">
        <f t="shared" si="19"/>
        <v>0.25</v>
      </c>
    </row>
    <row r="109" spans="1:24" x14ac:dyDescent="0.25">
      <c r="A109" s="185" t="s">
        <v>226</v>
      </c>
      <c r="B109" s="186"/>
      <c r="C109" s="187"/>
      <c r="D109" s="117"/>
      <c r="E109" s="23">
        <f>(E108+E104+E76+E64+E33+E30)</f>
        <v>2642</v>
      </c>
      <c r="F109" s="23"/>
      <c r="G109" s="23"/>
      <c r="H109" s="23">
        <f t="shared" ref="H109:X109" si="20">(H108+H104+H76+H64+H33+H30)</f>
        <v>84.974999999999994</v>
      </c>
      <c r="I109" s="23">
        <f t="shared" si="20"/>
        <v>95.436000000000007</v>
      </c>
      <c r="J109" s="23">
        <f t="shared" si="20"/>
        <v>330.80500000000001</v>
      </c>
      <c r="K109" s="23">
        <f t="shared" si="20"/>
        <v>2590.4300000000003</v>
      </c>
      <c r="L109" s="23">
        <f t="shared" si="20"/>
        <v>1.222</v>
      </c>
      <c r="M109" s="23">
        <f t="shared" si="20"/>
        <v>79.266000000000005</v>
      </c>
      <c r="N109" s="23">
        <f t="shared" si="20"/>
        <v>472.76</v>
      </c>
      <c r="O109" s="23">
        <f t="shared" si="20"/>
        <v>1.7400000000000002</v>
      </c>
      <c r="P109" s="23">
        <f t="shared" si="20"/>
        <v>4.8849</v>
      </c>
      <c r="Q109" s="23">
        <f t="shared" si="20"/>
        <v>0.12011999999999999</v>
      </c>
      <c r="R109" s="23">
        <f t="shared" si="20"/>
        <v>7.4259999999999993E-2</v>
      </c>
      <c r="S109" s="23">
        <f t="shared" si="20"/>
        <v>0.58979999999999999</v>
      </c>
      <c r="T109" s="23">
        <f t="shared" si="20"/>
        <v>1153.6500000000001</v>
      </c>
      <c r="U109" s="23">
        <f t="shared" si="20"/>
        <v>4200.9799999999996</v>
      </c>
      <c r="V109" s="23">
        <f t="shared" si="20"/>
        <v>1467.77</v>
      </c>
      <c r="W109" s="23">
        <f t="shared" si="20"/>
        <v>372.33</v>
      </c>
      <c r="X109" s="23">
        <f t="shared" si="20"/>
        <v>23.78</v>
      </c>
    </row>
    <row r="110" spans="1:24" x14ac:dyDescent="0.25">
      <c r="O110" s="2"/>
      <c r="P110" s="139"/>
      <c r="Q110" s="139"/>
      <c r="R110" s="139"/>
      <c r="S110" s="139"/>
      <c r="T110" s="2"/>
    </row>
    <row r="111" spans="1:24" x14ac:dyDescent="0.25">
      <c r="O111" s="2"/>
      <c r="P111" s="138"/>
      <c r="Q111" s="138"/>
      <c r="R111" s="138"/>
      <c r="S111" s="138"/>
      <c r="T111" s="2"/>
    </row>
    <row r="112" spans="1:24" x14ac:dyDescent="0.25">
      <c r="O112" s="2"/>
      <c r="P112" s="139"/>
      <c r="Q112" s="139"/>
      <c r="R112" s="139"/>
      <c r="S112" s="139"/>
      <c r="T112" s="2"/>
    </row>
    <row r="113" spans="15:20" x14ac:dyDescent="0.25">
      <c r="O113" s="2"/>
      <c r="P113" s="139"/>
      <c r="Q113" s="139"/>
      <c r="R113" s="139"/>
      <c r="S113" s="139"/>
      <c r="T113" s="2"/>
    </row>
    <row r="114" spans="15:20" x14ac:dyDescent="0.25">
      <c r="O114" s="2"/>
      <c r="P114" s="144"/>
      <c r="Q114" s="144"/>
      <c r="R114" s="144"/>
      <c r="S114" s="144"/>
      <c r="T114" s="2"/>
    </row>
    <row r="115" spans="15:20" x14ac:dyDescent="0.25">
      <c r="O115" s="2"/>
      <c r="P115" s="144"/>
      <c r="Q115" s="144"/>
      <c r="R115" s="144"/>
      <c r="S115" s="144"/>
      <c r="T115" s="2"/>
    </row>
    <row r="116" spans="15:20" x14ac:dyDescent="0.25">
      <c r="O116" s="2"/>
      <c r="P116" s="138"/>
      <c r="Q116" s="138"/>
      <c r="R116" s="138"/>
      <c r="S116" s="138"/>
      <c r="T116" s="2"/>
    </row>
    <row r="117" spans="15:20" x14ac:dyDescent="0.25">
      <c r="O117" s="2"/>
      <c r="P117" s="138"/>
      <c r="Q117" s="138"/>
      <c r="R117" s="138"/>
      <c r="S117" s="138"/>
      <c r="T117" s="2"/>
    </row>
    <row r="118" spans="15:20" x14ac:dyDescent="0.25">
      <c r="O118" s="2"/>
      <c r="P118" s="138"/>
      <c r="Q118" s="138"/>
      <c r="R118" s="138"/>
      <c r="S118" s="138"/>
      <c r="T118" s="2"/>
    </row>
    <row r="119" spans="15:20" x14ac:dyDescent="0.25">
      <c r="O119" s="2"/>
      <c r="P119" s="139"/>
      <c r="Q119" s="139"/>
      <c r="R119" s="139"/>
      <c r="S119" s="139"/>
      <c r="T119" s="2"/>
    </row>
    <row r="120" spans="15:20" x14ac:dyDescent="0.25">
      <c r="O120" s="2"/>
      <c r="P120" s="138"/>
      <c r="Q120" s="138"/>
      <c r="R120" s="138"/>
      <c r="S120" s="138"/>
      <c r="T120" s="2"/>
    </row>
    <row r="121" spans="15:20" x14ac:dyDescent="0.25">
      <c r="O121" s="2"/>
      <c r="P121" s="138"/>
      <c r="Q121" s="138"/>
      <c r="R121" s="138"/>
      <c r="S121" s="138"/>
      <c r="T121" s="2"/>
    </row>
  </sheetData>
  <mergeCells count="140">
    <mergeCell ref="A71:C71"/>
    <mergeCell ref="A72:C72"/>
    <mergeCell ref="A73:C73"/>
    <mergeCell ref="A74:C74"/>
    <mergeCell ref="A7:C7"/>
    <mergeCell ref="A8:C8"/>
    <mergeCell ref="A9:C9"/>
    <mergeCell ref="A10:C10"/>
    <mergeCell ref="A11:C11"/>
    <mergeCell ref="A12:C12"/>
    <mergeCell ref="A13:C13"/>
    <mergeCell ref="A19:C19"/>
    <mergeCell ref="A26:C26"/>
    <mergeCell ref="A28:C28"/>
    <mergeCell ref="A29:C29"/>
    <mergeCell ref="A43:C43"/>
    <mergeCell ref="A44:C44"/>
    <mergeCell ref="A47:C47"/>
    <mergeCell ref="A20:C20"/>
    <mergeCell ref="A17:C17"/>
    <mergeCell ref="A66:C66"/>
    <mergeCell ref="A67:C67"/>
    <mergeCell ref="A68:C68"/>
    <mergeCell ref="D65:G65"/>
    <mergeCell ref="A45:C45"/>
    <mergeCell ref="A76:C76"/>
    <mergeCell ref="A77:C77"/>
    <mergeCell ref="A64:C64"/>
    <mergeCell ref="A65:C65"/>
    <mergeCell ref="D77:G77"/>
    <mergeCell ref="A59:C59"/>
    <mergeCell ref="A60:C60"/>
    <mergeCell ref="A61:C61"/>
    <mergeCell ref="A55:C55"/>
    <mergeCell ref="A46:C46"/>
    <mergeCell ref="A48:C48"/>
    <mergeCell ref="A49:C49"/>
    <mergeCell ref="A50:C50"/>
    <mergeCell ref="A51:C51"/>
    <mergeCell ref="A52:C52"/>
    <mergeCell ref="A53:C53"/>
    <mergeCell ref="A54:C54"/>
    <mergeCell ref="A62:C62"/>
    <mergeCell ref="A63:C63"/>
    <mergeCell ref="A69:C69"/>
    <mergeCell ref="A70:C70"/>
    <mergeCell ref="A89:C89"/>
    <mergeCell ref="A91:C91"/>
    <mergeCell ref="A92:C92"/>
    <mergeCell ref="A90:C90"/>
    <mergeCell ref="A109:C109"/>
    <mergeCell ref="A108:C108"/>
    <mergeCell ref="A101:C101"/>
    <mergeCell ref="A102:C102"/>
    <mergeCell ref="A103:C103"/>
    <mergeCell ref="A104:C104"/>
    <mergeCell ref="A93:C93"/>
    <mergeCell ref="A106:C106"/>
    <mergeCell ref="A95:C95"/>
    <mergeCell ref="A94:C94"/>
    <mergeCell ref="A96:C96"/>
    <mergeCell ref="A97:C97"/>
    <mergeCell ref="A98:C98"/>
    <mergeCell ref="A99:C99"/>
    <mergeCell ref="A100:C100"/>
    <mergeCell ref="A105:C105"/>
    <mergeCell ref="A107:C107"/>
    <mergeCell ref="D34:G34"/>
    <mergeCell ref="A35:C35"/>
    <mergeCell ref="A36:C36"/>
    <mergeCell ref="A37:C37"/>
    <mergeCell ref="A38:C38"/>
    <mergeCell ref="A39:C39"/>
    <mergeCell ref="A40:C40"/>
    <mergeCell ref="A41:C41"/>
    <mergeCell ref="N4:N5"/>
    <mergeCell ref="A18:C18"/>
    <mergeCell ref="E3:E5"/>
    <mergeCell ref="F3:F5"/>
    <mergeCell ref="G3:G5"/>
    <mergeCell ref="K4:K5"/>
    <mergeCell ref="A3:C3"/>
    <mergeCell ref="H3:K3"/>
    <mergeCell ref="A21:C21"/>
    <mergeCell ref="A22:C22"/>
    <mergeCell ref="A23:C23"/>
    <mergeCell ref="A24:C24"/>
    <mergeCell ref="A25:C25"/>
    <mergeCell ref="L3:P3"/>
    <mergeCell ref="A4:C4"/>
    <mergeCell ref="H4:H5"/>
    <mergeCell ref="I4:I5"/>
    <mergeCell ref="J4:J5"/>
    <mergeCell ref="L4:L5"/>
    <mergeCell ref="M4:M5"/>
    <mergeCell ref="A5:C5"/>
    <mergeCell ref="V4:V5"/>
    <mergeCell ref="W4:W5"/>
    <mergeCell ref="X4:X5"/>
    <mergeCell ref="O4:O5"/>
    <mergeCell ref="T4:T5"/>
    <mergeCell ref="P4:P5"/>
    <mergeCell ref="Q4:Q5"/>
    <mergeCell ref="R4:R5"/>
    <mergeCell ref="S4:S5"/>
    <mergeCell ref="Q3:X3"/>
    <mergeCell ref="D105:G105"/>
    <mergeCell ref="A75:C75"/>
    <mergeCell ref="A56:C56"/>
    <mergeCell ref="A57:C57"/>
    <mergeCell ref="A58:C58"/>
    <mergeCell ref="A42:C42"/>
    <mergeCell ref="C1:G1"/>
    <mergeCell ref="A1:B1"/>
    <mergeCell ref="H1:J1"/>
    <mergeCell ref="A2:B2"/>
    <mergeCell ref="C2:G2"/>
    <mergeCell ref="A6:C6"/>
    <mergeCell ref="D6:G6"/>
    <mergeCell ref="A33:C33"/>
    <mergeCell ref="A34:C34"/>
    <mergeCell ref="A30:C30"/>
    <mergeCell ref="A31:C31"/>
    <mergeCell ref="D31:G31"/>
    <mergeCell ref="A32:C32"/>
    <mergeCell ref="A27:C27"/>
    <mergeCell ref="A14:C14"/>
    <mergeCell ref="A15:C15"/>
    <mergeCell ref="A16:C16"/>
    <mergeCell ref="A87:C87"/>
    <mergeCell ref="A88:C88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</mergeCells>
  <pageMargins left="0" right="0" top="0" bottom="0" header="0" footer="0"/>
  <pageSetup paperSize="9" scale="88" fitToHeight="0" orientation="landscape" r:id="rId1"/>
  <ignoredErrors>
    <ignoredError sqref="P20:S20 P56:R56 P46:S46 P89:S89 P96:S96" formulaRange="1"/>
    <ignoredError sqref="P30 P6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5"/>
  <sheetViews>
    <sheetView topLeftCell="A76" workbookViewId="0">
      <selection activeCell="H102" sqref="H102:X102"/>
    </sheetView>
  </sheetViews>
  <sheetFormatPr defaultRowHeight="15" x14ac:dyDescent="0.25"/>
  <cols>
    <col min="3" max="3" width="7.85546875" customWidth="1"/>
    <col min="4" max="4" width="6" customWidth="1"/>
    <col min="5" max="5" width="7.28515625" customWidth="1"/>
    <col min="6" max="6" width="7.5703125" customWidth="1"/>
    <col min="7" max="7" width="6.7109375" customWidth="1"/>
    <col min="8" max="8" width="5.42578125" customWidth="1"/>
    <col min="9" max="9" width="5.85546875" customWidth="1"/>
    <col min="10" max="10" width="6.140625" customWidth="1"/>
    <col min="11" max="11" width="8.5703125" customWidth="1"/>
    <col min="12" max="12" width="7.28515625" customWidth="1"/>
    <col min="13" max="13" width="5.5703125" customWidth="1"/>
    <col min="14" max="14" width="6.7109375" customWidth="1"/>
    <col min="15" max="15" width="6.42578125" customWidth="1"/>
    <col min="16" max="16" width="7.7109375" customWidth="1"/>
    <col min="17" max="17" width="6.85546875" customWidth="1"/>
    <col min="18" max="18" width="7.5703125" customWidth="1"/>
    <col min="19" max="19" width="5.85546875" customWidth="1"/>
    <col min="20" max="20" width="7" customWidth="1"/>
    <col min="21" max="21" width="7.28515625" customWidth="1"/>
    <col min="22" max="22" width="7.5703125" customWidth="1"/>
    <col min="23" max="23" width="6.42578125" customWidth="1"/>
    <col min="24" max="24" width="5.42578125" customWidth="1"/>
  </cols>
  <sheetData>
    <row r="1" spans="1:24" x14ac:dyDescent="0.25">
      <c r="A1" s="248" t="s">
        <v>227</v>
      </c>
      <c r="B1" s="248"/>
      <c r="C1" s="254" t="s">
        <v>313</v>
      </c>
      <c r="D1" s="254"/>
      <c r="E1" s="254"/>
      <c r="F1" s="254"/>
      <c r="G1" s="254"/>
      <c r="H1" s="99"/>
      <c r="I1" s="248" t="s">
        <v>249</v>
      </c>
      <c r="J1" s="249"/>
      <c r="K1" s="249"/>
      <c r="L1" s="99"/>
      <c r="M1" s="99"/>
      <c r="N1" s="99"/>
      <c r="O1" s="99"/>
      <c r="P1" s="67"/>
      <c r="Q1" s="67"/>
      <c r="R1" s="67"/>
      <c r="S1" s="67"/>
      <c r="T1" s="99"/>
      <c r="U1" s="99"/>
      <c r="V1" s="99"/>
      <c r="W1" s="99"/>
      <c r="X1" s="99"/>
    </row>
    <row r="2" spans="1:24" x14ac:dyDescent="0.25">
      <c r="A2" s="233" t="s">
        <v>228</v>
      </c>
      <c r="B2" s="233"/>
      <c r="C2" s="250" t="s">
        <v>136</v>
      </c>
      <c r="D2" s="250"/>
      <c r="E2" s="250"/>
      <c r="F2" s="250"/>
      <c r="G2" s="250"/>
      <c r="H2" s="99"/>
      <c r="I2" s="99"/>
      <c r="J2" s="99"/>
      <c r="K2" s="99"/>
      <c r="L2" s="99"/>
      <c r="M2" s="99"/>
      <c r="N2" s="99"/>
      <c r="O2" s="99"/>
      <c r="P2" s="95"/>
      <c r="Q2" s="95"/>
      <c r="R2" s="95"/>
      <c r="S2" s="95"/>
      <c r="T2" s="99"/>
      <c r="U2" s="99"/>
      <c r="V2" s="99"/>
      <c r="W2" s="99"/>
      <c r="X2" s="99"/>
    </row>
    <row r="3" spans="1:24" x14ac:dyDescent="0.25">
      <c r="A3" s="251" t="s">
        <v>4</v>
      </c>
      <c r="B3" s="252"/>
      <c r="C3" s="253"/>
      <c r="D3" s="49" t="s">
        <v>5</v>
      </c>
      <c r="E3" s="273" t="s">
        <v>288</v>
      </c>
      <c r="F3" s="272" t="s">
        <v>289</v>
      </c>
      <c r="G3" s="273" t="s">
        <v>290</v>
      </c>
      <c r="H3" s="244" t="s">
        <v>318</v>
      </c>
      <c r="I3" s="244"/>
      <c r="J3" s="244"/>
      <c r="K3" s="244"/>
      <c r="L3" s="185" t="s">
        <v>315</v>
      </c>
      <c r="M3" s="186"/>
      <c r="N3" s="186"/>
      <c r="O3" s="186"/>
      <c r="P3" s="187"/>
      <c r="Q3" s="202" t="s">
        <v>317</v>
      </c>
      <c r="R3" s="203"/>
      <c r="S3" s="203"/>
      <c r="T3" s="203"/>
      <c r="U3" s="203"/>
      <c r="V3" s="203"/>
      <c r="W3" s="203"/>
      <c r="X3" s="204"/>
    </row>
    <row r="4" spans="1:24" x14ac:dyDescent="0.25">
      <c r="A4" s="259" t="s">
        <v>6</v>
      </c>
      <c r="B4" s="260"/>
      <c r="C4" s="261"/>
      <c r="D4" s="51" t="s">
        <v>7</v>
      </c>
      <c r="E4" s="273"/>
      <c r="F4" s="272"/>
      <c r="G4" s="274"/>
      <c r="H4" s="244" t="s">
        <v>8</v>
      </c>
      <c r="I4" s="244" t="s">
        <v>9</v>
      </c>
      <c r="J4" s="244" t="s">
        <v>10</v>
      </c>
      <c r="K4" s="264" t="s">
        <v>11</v>
      </c>
      <c r="L4" s="264" t="s">
        <v>12</v>
      </c>
      <c r="M4" s="244" t="s">
        <v>13</v>
      </c>
      <c r="N4" s="208" t="s">
        <v>324</v>
      </c>
      <c r="O4" s="244" t="s">
        <v>14</v>
      </c>
      <c r="P4" s="200" t="s">
        <v>320</v>
      </c>
      <c r="Q4" s="202" t="s">
        <v>303</v>
      </c>
      <c r="R4" s="202" t="s">
        <v>304</v>
      </c>
      <c r="S4" s="202" t="s">
        <v>305</v>
      </c>
      <c r="T4" s="185" t="s">
        <v>15</v>
      </c>
      <c r="U4" s="185" t="s">
        <v>258</v>
      </c>
      <c r="V4" s="187" t="s">
        <v>16</v>
      </c>
      <c r="W4" s="244" t="s">
        <v>17</v>
      </c>
      <c r="X4" s="244" t="s">
        <v>18</v>
      </c>
    </row>
    <row r="5" spans="1:24" x14ac:dyDescent="0.25">
      <c r="A5" s="245" t="s">
        <v>19</v>
      </c>
      <c r="B5" s="246"/>
      <c r="C5" s="247"/>
      <c r="D5" s="52" t="s">
        <v>287</v>
      </c>
      <c r="E5" s="273"/>
      <c r="F5" s="272"/>
      <c r="G5" s="274"/>
      <c r="H5" s="244"/>
      <c r="I5" s="244"/>
      <c r="J5" s="244"/>
      <c r="K5" s="264"/>
      <c r="L5" s="264"/>
      <c r="M5" s="244"/>
      <c r="N5" s="209"/>
      <c r="O5" s="244"/>
      <c r="P5" s="200"/>
      <c r="Q5" s="202"/>
      <c r="R5" s="202"/>
      <c r="S5" s="202"/>
      <c r="T5" s="185"/>
      <c r="U5" s="185"/>
      <c r="V5" s="187"/>
      <c r="W5" s="244"/>
      <c r="X5" s="244"/>
    </row>
    <row r="6" spans="1:24" x14ac:dyDescent="0.25">
      <c r="A6" s="182"/>
      <c r="B6" s="183"/>
      <c r="C6" s="184"/>
      <c r="D6" s="186" t="s">
        <v>20</v>
      </c>
      <c r="E6" s="186"/>
      <c r="F6" s="186"/>
      <c r="G6" s="186"/>
      <c r="H6" s="126"/>
      <c r="I6" s="125"/>
      <c r="J6" s="125"/>
      <c r="K6" s="118"/>
      <c r="L6" s="19"/>
      <c r="M6" s="19"/>
      <c r="N6" s="19"/>
      <c r="O6" s="19"/>
      <c r="P6" s="22"/>
      <c r="Q6" s="22"/>
      <c r="R6" s="22"/>
      <c r="S6" s="22"/>
      <c r="T6" s="19"/>
      <c r="U6" s="19"/>
      <c r="V6" s="19"/>
      <c r="W6" s="19"/>
      <c r="X6" s="19"/>
    </row>
    <row r="7" spans="1:24" x14ac:dyDescent="0.25">
      <c r="A7" s="237" t="s">
        <v>311</v>
      </c>
      <c r="B7" s="238"/>
      <c r="C7" s="238"/>
      <c r="D7" s="23" t="s">
        <v>90</v>
      </c>
      <c r="E7" s="23">
        <v>200</v>
      </c>
      <c r="F7" s="23"/>
      <c r="G7" s="23"/>
      <c r="H7" s="23">
        <v>7.64</v>
      </c>
      <c r="I7" s="23">
        <v>12.53</v>
      </c>
      <c r="J7" s="23">
        <v>33.47</v>
      </c>
      <c r="K7" s="23">
        <v>278.32</v>
      </c>
      <c r="L7" s="23">
        <v>0.21</v>
      </c>
      <c r="M7" s="23">
        <v>1.1399999999999999</v>
      </c>
      <c r="N7" s="23">
        <v>56.64</v>
      </c>
      <c r="O7" s="23">
        <v>0.19</v>
      </c>
      <c r="P7" s="23">
        <f>SUM(P8:P13)</f>
        <v>0.375</v>
      </c>
      <c r="Q7" s="23">
        <f t="shared" ref="Q7:S7" si="0">SUM(Q8:Q13)</f>
        <v>2.1999999999999999E-2</v>
      </c>
      <c r="R7" s="23">
        <f t="shared" si="0"/>
        <v>1.34E-2</v>
      </c>
      <c r="S7" s="23">
        <f t="shared" si="0"/>
        <v>0.13400000000000001</v>
      </c>
      <c r="T7" s="23">
        <v>149.18</v>
      </c>
      <c r="U7" s="23">
        <v>284.32</v>
      </c>
      <c r="V7" s="23">
        <v>224.91</v>
      </c>
      <c r="W7" s="23">
        <v>59.24</v>
      </c>
      <c r="X7" s="23">
        <v>1.67</v>
      </c>
    </row>
    <row r="8" spans="1:24" x14ac:dyDescent="0.25">
      <c r="A8" s="237" t="s">
        <v>284</v>
      </c>
      <c r="B8" s="237"/>
      <c r="C8" s="237"/>
      <c r="D8" s="24"/>
      <c r="E8" s="24">
        <v>5</v>
      </c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1.25" customHeight="1" x14ac:dyDescent="0.25">
      <c r="A9" s="293" t="s">
        <v>202</v>
      </c>
      <c r="B9" s="222"/>
      <c r="C9" s="223"/>
      <c r="D9" s="26"/>
      <c r="E9" s="26"/>
      <c r="F9" s="26">
        <v>100</v>
      </c>
      <c r="G9" s="26">
        <v>100</v>
      </c>
      <c r="H9" s="26"/>
      <c r="I9" s="26"/>
      <c r="J9" s="26"/>
      <c r="K9" s="26"/>
      <c r="L9" s="25"/>
      <c r="M9" s="25"/>
      <c r="N9" s="25"/>
      <c r="O9" s="25"/>
      <c r="P9" s="25">
        <v>0.3</v>
      </c>
      <c r="Q9" s="25">
        <v>1.6E-2</v>
      </c>
      <c r="R9" s="25">
        <v>1.4E-3</v>
      </c>
      <c r="S9" s="25">
        <v>0.05</v>
      </c>
      <c r="T9" s="25"/>
      <c r="U9" s="25"/>
      <c r="V9" s="25"/>
      <c r="W9" s="25"/>
      <c r="X9" s="25"/>
    </row>
    <row r="10" spans="1:24" ht="15" customHeight="1" x14ac:dyDescent="0.25">
      <c r="A10" s="293" t="s">
        <v>203</v>
      </c>
      <c r="B10" s="222"/>
      <c r="C10" s="223"/>
      <c r="D10" s="26"/>
      <c r="E10" s="26"/>
      <c r="F10" s="26">
        <v>40</v>
      </c>
      <c r="G10" s="26">
        <v>40</v>
      </c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2" customHeight="1" x14ac:dyDescent="0.25">
      <c r="A11" s="227" t="s">
        <v>26</v>
      </c>
      <c r="B11" s="228"/>
      <c r="C11" s="229"/>
      <c r="D11" s="23"/>
      <c r="E11" s="23"/>
      <c r="F11" s="28">
        <v>5</v>
      </c>
      <c r="G11" s="28">
        <v>5</v>
      </c>
      <c r="H11" s="23"/>
      <c r="I11" s="23"/>
      <c r="J11" s="23"/>
      <c r="K11" s="23"/>
      <c r="L11" s="25"/>
      <c r="M11" s="25"/>
      <c r="N11" s="25"/>
      <c r="O11" s="25"/>
      <c r="P11" s="25">
        <v>7.4999999999999997E-2</v>
      </c>
      <c r="Q11" s="25">
        <v>6.0000000000000001E-3</v>
      </c>
      <c r="R11" s="25">
        <v>1.2E-2</v>
      </c>
      <c r="S11" s="25">
        <v>8.4000000000000005E-2</v>
      </c>
      <c r="T11" s="25"/>
      <c r="U11" s="25"/>
      <c r="V11" s="25"/>
      <c r="W11" s="25"/>
      <c r="X11" s="25"/>
    </row>
    <row r="12" spans="1:24" ht="15" customHeight="1" x14ac:dyDescent="0.25">
      <c r="A12" s="170" t="s">
        <v>67</v>
      </c>
      <c r="B12" s="171"/>
      <c r="C12" s="172"/>
      <c r="D12" s="25"/>
      <c r="E12" s="25"/>
      <c r="F12" s="25">
        <v>6</v>
      </c>
      <c r="G12" s="25">
        <v>6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3.5" customHeight="1" x14ac:dyDescent="0.25">
      <c r="A13" s="170" t="s">
        <v>27</v>
      </c>
      <c r="B13" s="171"/>
      <c r="C13" s="172"/>
      <c r="D13" s="25"/>
      <c r="E13" s="25"/>
      <c r="F13" s="25">
        <v>75</v>
      </c>
      <c r="G13" s="25">
        <v>75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x14ac:dyDescent="0.25">
      <c r="A14" s="176" t="s">
        <v>161</v>
      </c>
      <c r="B14" s="177"/>
      <c r="C14" s="178"/>
      <c r="D14" s="30" t="s">
        <v>162</v>
      </c>
      <c r="E14" s="31">
        <v>40</v>
      </c>
      <c r="F14" s="31">
        <v>40</v>
      </c>
      <c r="G14" s="31">
        <v>40</v>
      </c>
      <c r="H14" s="32">
        <v>5.08</v>
      </c>
      <c r="I14" s="32">
        <v>4.5999999999999996</v>
      </c>
      <c r="J14" s="32">
        <v>0.28000000000000003</v>
      </c>
      <c r="K14" s="32">
        <v>62.84</v>
      </c>
      <c r="L14" s="32">
        <v>0.03</v>
      </c>
      <c r="M14" s="32">
        <v>0</v>
      </c>
      <c r="N14" s="32">
        <v>100</v>
      </c>
      <c r="O14" s="32">
        <v>0.18</v>
      </c>
      <c r="P14" s="23">
        <v>0.88</v>
      </c>
      <c r="Q14" s="155">
        <v>1.44E-2</v>
      </c>
      <c r="R14" s="155">
        <v>4.4000000000000003E-3</v>
      </c>
      <c r="S14" s="155">
        <v>2.1999999999999999E-2</v>
      </c>
      <c r="T14" s="32">
        <v>22</v>
      </c>
      <c r="U14" s="32">
        <v>56</v>
      </c>
      <c r="V14" s="32">
        <v>76.8</v>
      </c>
      <c r="W14" s="32">
        <v>4.8</v>
      </c>
      <c r="X14" s="32">
        <v>1</v>
      </c>
    </row>
    <row r="15" spans="1:24" ht="16.5" customHeight="1" x14ac:dyDescent="0.25">
      <c r="A15" s="188" t="s">
        <v>130</v>
      </c>
      <c r="B15" s="189"/>
      <c r="C15" s="190"/>
      <c r="D15" s="30" t="s">
        <v>131</v>
      </c>
      <c r="E15" s="31">
        <v>200</v>
      </c>
      <c r="F15" s="62"/>
      <c r="G15" s="63"/>
      <c r="H15" s="35">
        <v>1.52</v>
      </c>
      <c r="I15" s="35">
        <v>1.35</v>
      </c>
      <c r="J15" s="35">
        <v>15.9</v>
      </c>
      <c r="K15" s="52">
        <v>81</v>
      </c>
      <c r="L15" s="37">
        <v>0.04</v>
      </c>
      <c r="M15" s="37">
        <v>1.33</v>
      </c>
      <c r="N15" s="37">
        <v>10</v>
      </c>
      <c r="O15" s="37">
        <v>0.16</v>
      </c>
      <c r="P15" s="155">
        <f>SUM(P16:P19)</f>
        <v>0.15</v>
      </c>
      <c r="Q15" s="155">
        <f t="shared" ref="Q15:S15" si="1">SUM(Q16:Q19)</f>
        <v>8.0000000000000002E-3</v>
      </c>
      <c r="R15" s="155">
        <f t="shared" si="1"/>
        <v>6.9999999999999999E-4</v>
      </c>
      <c r="S15" s="155">
        <f t="shared" si="1"/>
        <v>2.5500000000000002E-2</v>
      </c>
      <c r="T15" s="37">
        <v>126.6</v>
      </c>
      <c r="U15" s="37">
        <v>154.6</v>
      </c>
      <c r="V15" s="37">
        <v>92.8</v>
      </c>
      <c r="W15" s="37">
        <v>15.4</v>
      </c>
      <c r="X15" s="37">
        <v>0.41</v>
      </c>
    </row>
    <row r="16" spans="1:24" ht="13.5" customHeight="1" x14ac:dyDescent="0.25">
      <c r="A16" s="275" t="s">
        <v>24</v>
      </c>
      <c r="B16" s="262"/>
      <c r="C16" s="263"/>
      <c r="D16" s="158"/>
      <c r="E16" s="65"/>
      <c r="F16" s="55">
        <v>50</v>
      </c>
      <c r="G16" s="55">
        <v>50</v>
      </c>
      <c r="H16" s="34"/>
      <c r="I16" s="34"/>
      <c r="J16" s="34"/>
      <c r="K16" s="34"/>
      <c r="L16" s="34"/>
      <c r="M16" s="66"/>
      <c r="N16" s="34"/>
      <c r="O16" s="34"/>
      <c r="P16" s="28">
        <v>0.15</v>
      </c>
      <c r="Q16" s="28">
        <v>8.0000000000000002E-3</v>
      </c>
      <c r="R16" s="28">
        <v>6.9999999999999999E-4</v>
      </c>
      <c r="S16" s="28">
        <v>2.5000000000000001E-2</v>
      </c>
      <c r="T16" s="34"/>
      <c r="U16" s="34"/>
      <c r="V16" s="34"/>
      <c r="W16" s="34"/>
      <c r="X16" s="34"/>
    </row>
    <row r="17" spans="1:24" ht="13.5" customHeight="1" x14ac:dyDescent="0.25">
      <c r="A17" s="218" t="s">
        <v>92</v>
      </c>
      <c r="B17" s="219"/>
      <c r="C17" s="220"/>
      <c r="D17" s="158"/>
      <c r="E17" s="65"/>
      <c r="F17" s="55">
        <v>0.5</v>
      </c>
      <c r="G17" s="55">
        <v>0.5</v>
      </c>
      <c r="H17" s="34"/>
      <c r="I17" s="34"/>
      <c r="J17" s="34"/>
      <c r="K17" s="34"/>
      <c r="L17" s="34"/>
      <c r="M17" s="34"/>
      <c r="N17" s="34"/>
      <c r="O17" s="34"/>
      <c r="P17" s="23"/>
      <c r="Q17" s="23"/>
      <c r="R17" s="23"/>
      <c r="S17" s="25">
        <v>5.0000000000000001E-4</v>
      </c>
      <c r="T17" s="34"/>
      <c r="U17" s="34"/>
      <c r="V17" s="34"/>
      <c r="W17" s="34"/>
      <c r="X17" s="34"/>
    </row>
    <row r="18" spans="1:24" ht="12.75" customHeight="1" x14ac:dyDescent="0.25">
      <c r="A18" s="218" t="s">
        <v>67</v>
      </c>
      <c r="B18" s="219"/>
      <c r="C18" s="220"/>
      <c r="D18" s="158"/>
      <c r="E18" s="65"/>
      <c r="F18" s="55">
        <v>10</v>
      </c>
      <c r="G18" s="55">
        <v>10</v>
      </c>
      <c r="H18" s="34"/>
      <c r="I18" s="34"/>
      <c r="J18" s="34"/>
      <c r="K18" s="34"/>
      <c r="L18" s="34"/>
      <c r="M18" s="34"/>
      <c r="N18" s="34"/>
      <c r="O18" s="34"/>
      <c r="P18" s="25"/>
      <c r="Q18" s="25"/>
      <c r="R18" s="25"/>
      <c r="S18" s="25"/>
      <c r="T18" s="34"/>
      <c r="U18" s="34"/>
      <c r="V18" s="34"/>
      <c r="W18" s="34"/>
      <c r="X18" s="34"/>
    </row>
    <row r="19" spans="1:24" ht="12.75" customHeight="1" x14ac:dyDescent="0.25">
      <c r="A19" s="275" t="s">
        <v>27</v>
      </c>
      <c r="B19" s="262"/>
      <c r="C19" s="263"/>
      <c r="D19" s="158"/>
      <c r="E19" s="65"/>
      <c r="F19" s="55">
        <v>100</v>
      </c>
      <c r="G19" s="55">
        <v>100</v>
      </c>
      <c r="H19" s="34"/>
      <c r="I19" s="34"/>
      <c r="J19" s="34"/>
      <c r="K19" s="34"/>
      <c r="L19" s="34"/>
      <c r="M19" s="34"/>
      <c r="N19" s="34"/>
      <c r="O19" s="34"/>
      <c r="P19" s="23"/>
      <c r="Q19" s="23"/>
      <c r="R19" s="23"/>
      <c r="S19" s="23"/>
      <c r="T19" s="34"/>
      <c r="U19" s="34"/>
      <c r="V19" s="34"/>
      <c r="W19" s="34"/>
      <c r="X19" s="34"/>
    </row>
    <row r="20" spans="1:24" x14ac:dyDescent="0.25">
      <c r="A20" s="234" t="s">
        <v>213</v>
      </c>
      <c r="B20" s="235"/>
      <c r="C20" s="236"/>
      <c r="D20" s="90" t="s">
        <v>144</v>
      </c>
      <c r="E20" s="24">
        <v>10</v>
      </c>
      <c r="F20" s="35"/>
      <c r="G20" s="35"/>
      <c r="H20" s="24">
        <v>0.08</v>
      </c>
      <c r="I20" s="24">
        <v>7.25</v>
      </c>
      <c r="J20" s="24">
        <v>0.13</v>
      </c>
      <c r="K20" s="36">
        <v>66</v>
      </c>
      <c r="L20" s="23">
        <v>0</v>
      </c>
      <c r="M20" s="23">
        <v>0</v>
      </c>
      <c r="N20" s="23">
        <v>40</v>
      </c>
      <c r="O20" s="23">
        <v>0.01</v>
      </c>
      <c r="P20" s="44">
        <v>0.15</v>
      </c>
      <c r="Q20" s="44">
        <v>1E-3</v>
      </c>
      <c r="R20" s="44">
        <v>0</v>
      </c>
      <c r="S20" s="44">
        <v>0</v>
      </c>
      <c r="T20" s="23">
        <v>2.4</v>
      </c>
      <c r="U20" s="23">
        <v>3</v>
      </c>
      <c r="V20" s="23">
        <v>3</v>
      </c>
      <c r="W20" s="23">
        <v>0</v>
      </c>
      <c r="X20" s="23">
        <v>0.02</v>
      </c>
    </row>
    <row r="21" spans="1:24" ht="13.5" customHeight="1" x14ac:dyDescent="0.25">
      <c r="A21" s="176" t="s">
        <v>32</v>
      </c>
      <c r="B21" s="177"/>
      <c r="C21" s="178"/>
      <c r="D21" s="84"/>
      <c r="E21" s="45">
        <v>35</v>
      </c>
      <c r="F21" s="45">
        <v>35</v>
      </c>
      <c r="G21" s="45"/>
      <c r="H21" s="85">
        <v>2.76</v>
      </c>
      <c r="I21" s="85">
        <v>0.35</v>
      </c>
      <c r="J21" s="85">
        <v>16.899999999999999</v>
      </c>
      <c r="K21" s="86">
        <v>82.25</v>
      </c>
      <c r="L21" s="46">
        <v>5.6000000000000001E-2</v>
      </c>
      <c r="M21" s="46">
        <v>0</v>
      </c>
      <c r="N21" s="46">
        <v>0</v>
      </c>
      <c r="O21" s="46">
        <v>2.1000000000000001E-2</v>
      </c>
      <c r="P21" s="24">
        <v>0</v>
      </c>
      <c r="Q21" s="24">
        <v>3.2000000000000002E-3</v>
      </c>
      <c r="R21" s="24">
        <v>7.7000000000000002E-3</v>
      </c>
      <c r="S21" s="24">
        <v>0.01</v>
      </c>
      <c r="T21" s="46">
        <v>8.0500000000000007</v>
      </c>
      <c r="U21" s="46">
        <v>46.55</v>
      </c>
      <c r="V21" s="46">
        <v>30.45</v>
      </c>
      <c r="W21" s="46">
        <v>11.55</v>
      </c>
      <c r="X21" s="46">
        <v>0.7</v>
      </c>
    </row>
    <row r="22" spans="1:24" ht="13.5" customHeight="1" x14ac:dyDescent="0.25">
      <c r="A22" s="176" t="s">
        <v>286</v>
      </c>
      <c r="B22" s="177"/>
      <c r="C22" s="178"/>
      <c r="D22" s="84"/>
      <c r="E22" s="45">
        <v>15</v>
      </c>
      <c r="F22" s="45">
        <v>15</v>
      </c>
      <c r="G22" s="45"/>
      <c r="H22" s="45">
        <v>1.1499999999999999</v>
      </c>
      <c r="I22" s="45">
        <v>0.21</v>
      </c>
      <c r="J22" s="45">
        <v>5.65</v>
      </c>
      <c r="K22" s="87">
        <v>30.15</v>
      </c>
      <c r="L22" s="46">
        <v>0.03</v>
      </c>
      <c r="M22" s="46">
        <v>0</v>
      </c>
      <c r="N22" s="46">
        <v>0</v>
      </c>
      <c r="O22" s="46">
        <v>1.2999999999999999E-2</v>
      </c>
      <c r="P22" s="24">
        <v>0</v>
      </c>
      <c r="Q22" s="24">
        <v>8.0000000000000004E-4</v>
      </c>
      <c r="R22" s="24">
        <v>0</v>
      </c>
      <c r="S22" s="24">
        <v>0</v>
      </c>
      <c r="T22" s="46">
        <v>4.95</v>
      </c>
      <c r="U22" s="46">
        <v>36.6</v>
      </c>
      <c r="V22" s="46">
        <v>29.1</v>
      </c>
      <c r="W22" s="46">
        <v>8.5500000000000007</v>
      </c>
      <c r="X22" s="46">
        <v>0.67</v>
      </c>
    </row>
    <row r="23" spans="1:24" ht="12.75" customHeight="1" x14ac:dyDescent="0.25">
      <c r="A23" s="234" t="s">
        <v>265</v>
      </c>
      <c r="B23" s="235"/>
      <c r="C23" s="236"/>
      <c r="D23" s="26"/>
      <c r="E23" s="35">
        <f>SUM(E7:E22)</f>
        <v>505</v>
      </c>
      <c r="F23" s="35"/>
      <c r="G23" s="35"/>
      <c r="H23" s="35">
        <f t="shared" ref="H23:O23" si="2">SUM(H7:H22)</f>
        <v>18.229999999999997</v>
      </c>
      <c r="I23" s="35">
        <f t="shared" si="2"/>
        <v>26.290000000000003</v>
      </c>
      <c r="J23" s="35">
        <f t="shared" si="2"/>
        <v>72.330000000000013</v>
      </c>
      <c r="K23" s="35">
        <f t="shared" si="2"/>
        <v>600.55999999999995</v>
      </c>
      <c r="L23" s="35">
        <f t="shared" si="2"/>
        <v>0.36599999999999999</v>
      </c>
      <c r="M23" s="35">
        <f t="shared" si="2"/>
        <v>2.4699999999999998</v>
      </c>
      <c r="N23" s="35">
        <f t="shared" si="2"/>
        <v>206.64</v>
      </c>
      <c r="O23" s="35">
        <f t="shared" si="2"/>
        <v>0.57400000000000007</v>
      </c>
      <c r="P23" s="35">
        <f>SUM(P7+P14+P15+P20+P21+P22)</f>
        <v>1.5549999999999997</v>
      </c>
      <c r="Q23" s="35">
        <f t="shared" ref="Q23:S23" si="3">SUM(Q7+Q14+Q15+Q20+Q21+Q22)</f>
        <v>4.9400000000000006E-2</v>
      </c>
      <c r="R23" s="35">
        <f t="shared" si="3"/>
        <v>2.6200000000000001E-2</v>
      </c>
      <c r="S23" s="35">
        <f t="shared" si="3"/>
        <v>0.1915</v>
      </c>
      <c r="T23" s="35">
        <f>SUM(T7:T22)</f>
        <v>313.17999999999995</v>
      </c>
      <c r="U23" s="35">
        <f>SUM(U7:U22)</f>
        <v>581.06999999999994</v>
      </c>
      <c r="V23" s="35">
        <f>SUM(V7:V22)</f>
        <v>457.06</v>
      </c>
      <c r="W23" s="35">
        <f>SUM(W7:W22)</f>
        <v>99.54</v>
      </c>
      <c r="X23" s="35">
        <f>SUM(X7:X22)</f>
        <v>4.47</v>
      </c>
    </row>
    <row r="24" spans="1:24" x14ac:dyDescent="0.25">
      <c r="A24" s="227"/>
      <c r="B24" s="228"/>
      <c r="C24" s="229"/>
      <c r="D24" s="185" t="s">
        <v>34</v>
      </c>
      <c r="E24" s="216"/>
      <c r="F24" s="216"/>
      <c r="G24" s="217"/>
      <c r="H24" s="20"/>
      <c r="I24" s="20"/>
      <c r="J24" s="20"/>
      <c r="K24" s="120"/>
      <c r="L24" s="19"/>
      <c r="M24" s="19"/>
      <c r="N24" s="19"/>
      <c r="O24" s="19"/>
      <c r="P24" s="24"/>
      <c r="Q24" s="24"/>
      <c r="R24" s="24"/>
      <c r="S24" s="24"/>
      <c r="T24" s="19"/>
      <c r="U24" s="19"/>
      <c r="V24" s="19"/>
      <c r="W24" s="19"/>
      <c r="X24" s="19"/>
    </row>
    <row r="25" spans="1:24" ht="12.75" customHeight="1" x14ac:dyDescent="0.25">
      <c r="A25" s="176" t="s">
        <v>150</v>
      </c>
      <c r="B25" s="177"/>
      <c r="C25" s="178"/>
      <c r="D25" s="23" t="s">
        <v>60</v>
      </c>
      <c r="E25" s="23">
        <v>200</v>
      </c>
      <c r="F25" s="23">
        <v>200</v>
      </c>
      <c r="G25" s="23">
        <v>200</v>
      </c>
      <c r="H25" s="23">
        <v>0.8</v>
      </c>
      <c r="I25" s="23">
        <v>0.4</v>
      </c>
      <c r="J25" s="23">
        <v>19.600000000000001</v>
      </c>
      <c r="K25" s="39">
        <v>94</v>
      </c>
      <c r="L25" s="23">
        <v>0.06</v>
      </c>
      <c r="M25" s="23">
        <v>20</v>
      </c>
      <c r="N25" s="23">
        <v>0</v>
      </c>
      <c r="O25" s="23">
        <v>0.04</v>
      </c>
      <c r="P25" s="28"/>
      <c r="Q25" s="28"/>
      <c r="R25" s="28"/>
      <c r="S25" s="28"/>
      <c r="T25" s="23">
        <v>32</v>
      </c>
      <c r="U25" s="23">
        <v>556</v>
      </c>
      <c r="V25" s="23">
        <v>22</v>
      </c>
      <c r="W25" s="23">
        <v>18</v>
      </c>
      <c r="X25" s="23">
        <v>4.4000000000000004</v>
      </c>
    </row>
    <row r="26" spans="1:24" x14ac:dyDescent="0.25">
      <c r="A26" s="234" t="s">
        <v>266</v>
      </c>
      <c r="B26" s="235"/>
      <c r="C26" s="236"/>
      <c r="D26" s="37"/>
      <c r="E26" s="147">
        <f t="shared" ref="E26" si="4">SUM(E25)</f>
        <v>200</v>
      </c>
      <c r="F26" s="148"/>
      <c r="G26" s="148"/>
      <c r="H26" s="148">
        <f>SUM(H25)</f>
        <v>0.8</v>
      </c>
      <c r="I26" s="148">
        <f t="shared" ref="I26:X26" si="5">SUM(I25)</f>
        <v>0.4</v>
      </c>
      <c r="J26" s="148">
        <f t="shared" si="5"/>
        <v>19.600000000000001</v>
      </c>
      <c r="K26" s="148">
        <f t="shared" si="5"/>
        <v>94</v>
      </c>
      <c r="L26" s="148">
        <f t="shared" si="5"/>
        <v>0.06</v>
      </c>
      <c r="M26" s="148">
        <f t="shared" si="5"/>
        <v>20</v>
      </c>
      <c r="N26" s="148">
        <f t="shared" si="5"/>
        <v>0</v>
      </c>
      <c r="O26" s="148">
        <f t="shared" si="5"/>
        <v>0.04</v>
      </c>
      <c r="P26" s="149">
        <f t="shared" si="5"/>
        <v>0</v>
      </c>
      <c r="Q26" s="149">
        <f t="shared" si="5"/>
        <v>0</v>
      </c>
      <c r="R26" s="149">
        <f t="shared" si="5"/>
        <v>0</v>
      </c>
      <c r="S26" s="149">
        <f t="shared" si="5"/>
        <v>0</v>
      </c>
      <c r="T26" s="148">
        <f t="shared" si="5"/>
        <v>32</v>
      </c>
      <c r="U26" s="148">
        <f t="shared" si="5"/>
        <v>556</v>
      </c>
      <c r="V26" s="148">
        <f t="shared" si="5"/>
        <v>22</v>
      </c>
      <c r="W26" s="148">
        <f t="shared" si="5"/>
        <v>18</v>
      </c>
      <c r="X26" s="148">
        <f t="shared" si="5"/>
        <v>4.4000000000000004</v>
      </c>
    </row>
    <row r="27" spans="1:24" ht="16.5" customHeight="1" x14ac:dyDescent="0.25">
      <c r="A27" s="234"/>
      <c r="B27" s="235"/>
      <c r="C27" s="236"/>
      <c r="D27" s="185" t="s">
        <v>39</v>
      </c>
      <c r="E27" s="216"/>
      <c r="F27" s="216"/>
      <c r="G27" s="217"/>
      <c r="H27" s="19"/>
      <c r="I27" s="19"/>
      <c r="J27" s="19"/>
      <c r="K27" s="57"/>
      <c r="L27" s="19"/>
      <c r="M27" s="19"/>
      <c r="N27" s="19"/>
      <c r="O27" s="19"/>
      <c r="P27" s="23"/>
      <c r="Q27" s="23"/>
      <c r="R27" s="23"/>
      <c r="S27" s="23"/>
      <c r="T27" s="19"/>
      <c r="U27" s="19"/>
      <c r="V27" s="19"/>
      <c r="W27" s="19"/>
      <c r="X27" s="19"/>
    </row>
    <row r="28" spans="1:24" x14ac:dyDescent="0.25">
      <c r="A28" s="176" t="s">
        <v>96</v>
      </c>
      <c r="B28" s="177"/>
      <c r="C28" s="178"/>
      <c r="D28" s="23" t="s">
        <v>97</v>
      </c>
      <c r="E28" s="23">
        <v>250</v>
      </c>
      <c r="F28" s="23"/>
      <c r="G28" s="23"/>
      <c r="H28" s="23">
        <v>5.49</v>
      </c>
      <c r="I28" s="23">
        <v>5.27</v>
      </c>
      <c r="J28" s="23">
        <v>16.54</v>
      </c>
      <c r="K28" s="23">
        <v>148.25</v>
      </c>
      <c r="L28" s="23">
        <v>0.23</v>
      </c>
      <c r="M28" s="23">
        <v>5.83</v>
      </c>
      <c r="N28" s="23">
        <v>0</v>
      </c>
      <c r="O28" s="23">
        <v>7.0000000000000007E-2</v>
      </c>
      <c r="P28" s="23">
        <f>SUM(P29:P35)</f>
        <v>0</v>
      </c>
      <c r="Q28" s="23">
        <f t="shared" ref="Q28:S28" si="6">SUM(Q29:Q35)</f>
        <v>4.3E-3</v>
      </c>
      <c r="R28" s="23">
        <f t="shared" si="6"/>
        <v>1.6000000000000001E-3</v>
      </c>
      <c r="S28" s="23">
        <f t="shared" si="6"/>
        <v>0.20510000000000003</v>
      </c>
      <c r="T28" s="23">
        <v>42.68</v>
      </c>
      <c r="U28" s="23">
        <v>472.82</v>
      </c>
      <c r="V28" s="23">
        <v>88.1</v>
      </c>
      <c r="W28" s="23">
        <v>33.58</v>
      </c>
      <c r="X28" s="23">
        <v>2.0499999999999998</v>
      </c>
    </row>
    <row r="29" spans="1:24" x14ac:dyDescent="0.25">
      <c r="A29" s="182" t="s">
        <v>98</v>
      </c>
      <c r="B29" s="183"/>
      <c r="C29" s="184"/>
      <c r="D29" s="28"/>
      <c r="E29" s="28"/>
      <c r="F29" s="28">
        <v>20.2</v>
      </c>
      <c r="G29" s="28">
        <v>20</v>
      </c>
      <c r="H29" s="28"/>
      <c r="I29" s="28"/>
      <c r="J29" s="28"/>
      <c r="K29" s="28"/>
      <c r="L29" s="28"/>
      <c r="M29" s="28"/>
      <c r="N29" s="28"/>
      <c r="O29" s="28"/>
      <c r="P29" s="23"/>
      <c r="Q29" s="28">
        <v>1E-3</v>
      </c>
      <c r="R29" s="28">
        <v>1.6000000000000001E-3</v>
      </c>
      <c r="S29" s="28"/>
      <c r="T29" s="28"/>
      <c r="U29" s="28"/>
      <c r="V29" s="28"/>
      <c r="W29" s="28"/>
      <c r="X29" s="28"/>
    </row>
    <row r="30" spans="1:24" x14ac:dyDescent="0.25">
      <c r="A30" s="170" t="s">
        <v>43</v>
      </c>
      <c r="B30" s="171"/>
      <c r="C30" s="172"/>
      <c r="D30" s="25"/>
      <c r="E30" s="25"/>
      <c r="F30" s="25">
        <v>67</v>
      </c>
      <c r="G30" s="25">
        <v>57</v>
      </c>
      <c r="H30" s="25"/>
      <c r="I30" s="25"/>
      <c r="J30" s="25"/>
      <c r="K30" s="25"/>
      <c r="L30" s="25"/>
      <c r="M30" s="25"/>
      <c r="N30" s="25"/>
      <c r="O30" s="25"/>
      <c r="P30" s="25"/>
      <c r="Q30" s="25">
        <v>2.7000000000000001E-3</v>
      </c>
      <c r="R30" s="25"/>
      <c r="S30" s="25">
        <v>0.20100000000000001</v>
      </c>
      <c r="T30" s="25"/>
      <c r="U30" s="25"/>
      <c r="V30" s="25"/>
      <c r="W30" s="25"/>
      <c r="X30" s="25"/>
    </row>
    <row r="31" spans="1:24" x14ac:dyDescent="0.25">
      <c r="A31" s="170" t="s">
        <v>44</v>
      </c>
      <c r="B31" s="171"/>
      <c r="C31" s="172"/>
      <c r="D31" s="25"/>
      <c r="E31" s="25"/>
      <c r="F31" s="25">
        <v>12.5</v>
      </c>
      <c r="G31" s="25">
        <v>10</v>
      </c>
      <c r="H31" s="25"/>
      <c r="I31" s="25"/>
      <c r="J31" s="25"/>
      <c r="K31" s="25"/>
      <c r="L31" s="25"/>
      <c r="M31" s="25"/>
      <c r="N31" s="25"/>
      <c r="O31" s="25"/>
      <c r="P31" s="23"/>
      <c r="Q31" s="28">
        <v>5.9999999999999995E-4</v>
      </c>
      <c r="R31" s="28"/>
      <c r="S31" s="28">
        <v>4.0000000000000002E-4</v>
      </c>
      <c r="T31" s="25"/>
      <c r="U31" s="25"/>
      <c r="V31" s="25"/>
      <c r="W31" s="25"/>
      <c r="X31" s="25"/>
    </row>
    <row r="32" spans="1:24" x14ac:dyDescent="0.25">
      <c r="A32" s="170" t="s">
        <v>99</v>
      </c>
      <c r="B32" s="171"/>
      <c r="C32" s="172"/>
      <c r="D32" s="25"/>
      <c r="E32" s="25"/>
      <c r="F32" s="25">
        <v>12</v>
      </c>
      <c r="G32" s="25">
        <v>10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>
        <v>3.7000000000000002E-3</v>
      </c>
      <c r="T32" s="25"/>
      <c r="U32" s="25"/>
      <c r="V32" s="25"/>
      <c r="W32" s="25"/>
      <c r="X32" s="25"/>
    </row>
    <row r="33" spans="1:24" x14ac:dyDescent="0.25">
      <c r="A33" s="170" t="s">
        <v>100</v>
      </c>
      <c r="B33" s="171"/>
      <c r="C33" s="172"/>
      <c r="D33" s="25"/>
      <c r="E33" s="25"/>
      <c r="F33" s="25">
        <v>5</v>
      </c>
      <c r="G33" s="25">
        <v>5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x14ac:dyDescent="0.25">
      <c r="A34" s="182" t="s">
        <v>50</v>
      </c>
      <c r="B34" s="183"/>
      <c r="C34" s="184"/>
      <c r="D34" s="25"/>
      <c r="E34" s="25"/>
      <c r="F34" s="25">
        <v>0.02</v>
      </c>
      <c r="G34" s="25">
        <v>0.02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x14ac:dyDescent="0.25">
      <c r="A35" s="170" t="s">
        <v>27</v>
      </c>
      <c r="B35" s="171"/>
      <c r="C35" s="172"/>
      <c r="D35" s="25"/>
      <c r="E35" s="25"/>
      <c r="F35" s="25">
        <v>175</v>
      </c>
      <c r="G35" s="25">
        <v>175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13.5" customHeight="1" x14ac:dyDescent="0.25">
      <c r="A36" s="176" t="s">
        <v>283</v>
      </c>
      <c r="B36" s="177"/>
      <c r="C36" s="178"/>
      <c r="D36" s="23" t="s">
        <v>282</v>
      </c>
      <c r="E36" s="23">
        <v>90</v>
      </c>
      <c r="F36" s="23"/>
      <c r="G36" s="23"/>
      <c r="H36" s="23">
        <v>11.22</v>
      </c>
      <c r="I36" s="23">
        <v>13.35</v>
      </c>
      <c r="J36" s="23">
        <v>13.8</v>
      </c>
      <c r="K36" s="39">
        <v>221.06</v>
      </c>
      <c r="L36" s="23">
        <v>6.9000000000000006E-2</v>
      </c>
      <c r="M36" s="23">
        <v>0.56999999999999995</v>
      </c>
      <c r="N36" s="23">
        <v>42.66</v>
      </c>
      <c r="O36" s="23">
        <v>0.13</v>
      </c>
      <c r="P36" s="44">
        <f>SUM(P37:P43)</f>
        <v>0.7752</v>
      </c>
      <c r="Q36" s="44">
        <f t="shared" ref="Q36:S36" si="7">SUM(Q37:Q43)</f>
        <v>9.6299999999999997E-2</v>
      </c>
      <c r="R36" s="44">
        <f t="shared" si="7"/>
        <v>3.8999999999999998E-3</v>
      </c>
      <c r="S36" s="44">
        <f t="shared" si="7"/>
        <v>0.4597</v>
      </c>
      <c r="T36" s="23">
        <v>64.14</v>
      </c>
      <c r="U36" s="23">
        <v>266.95999999999998</v>
      </c>
      <c r="V36" s="23">
        <v>162.74</v>
      </c>
      <c r="W36" s="23">
        <v>35.83</v>
      </c>
      <c r="X36" s="23">
        <v>1.28</v>
      </c>
    </row>
    <row r="37" spans="1:24" ht="13.5" customHeight="1" x14ac:dyDescent="0.25">
      <c r="A37" s="176" t="s">
        <v>251</v>
      </c>
      <c r="B37" s="177"/>
      <c r="C37" s="178"/>
      <c r="D37" s="23"/>
      <c r="E37" s="23">
        <v>5</v>
      </c>
      <c r="F37" s="23"/>
      <c r="G37" s="23"/>
      <c r="H37" s="23"/>
      <c r="I37" s="23"/>
      <c r="J37" s="23"/>
      <c r="K37" s="39"/>
      <c r="L37" s="23"/>
      <c r="M37" s="23"/>
      <c r="N37" s="23"/>
      <c r="O37" s="23"/>
      <c r="P37" s="25"/>
      <c r="Q37" s="25"/>
      <c r="R37" s="25"/>
      <c r="S37" s="25"/>
      <c r="T37" s="23"/>
      <c r="U37" s="23"/>
      <c r="V37" s="23"/>
      <c r="W37" s="23"/>
      <c r="X37" s="23"/>
    </row>
    <row r="38" spans="1:24" ht="13.5" customHeight="1" x14ac:dyDescent="0.25">
      <c r="A38" s="182" t="s">
        <v>307</v>
      </c>
      <c r="B38" s="183"/>
      <c r="C38" s="184"/>
      <c r="D38" s="19"/>
      <c r="E38" s="19"/>
      <c r="F38" s="19">
        <v>63</v>
      </c>
      <c r="G38" s="19">
        <v>59.4</v>
      </c>
      <c r="H38" s="19"/>
      <c r="I38" s="19"/>
      <c r="J38" s="19"/>
      <c r="K38" s="57"/>
      <c r="L38" s="19"/>
      <c r="M38" s="19"/>
      <c r="N38" s="19"/>
      <c r="O38" s="19"/>
      <c r="P38" s="25">
        <v>0.63</v>
      </c>
      <c r="Q38" s="25">
        <v>9.4500000000000001E-2</v>
      </c>
      <c r="R38" s="25"/>
      <c r="S38" s="25">
        <v>0.441</v>
      </c>
      <c r="T38" s="19"/>
      <c r="U38" s="19"/>
      <c r="V38" s="19"/>
      <c r="W38" s="19"/>
      <c r="X38" s="19"/>
    </row>
    <row r="39" spans="1:24" ht="13.5" customHeight="1" x14ac:dyDescent="0.25">
      <c r="A39" s="170" t="s">
        <v>47</v>
      </c>
      <c r="B39" s="171"/>
      <c r="C39" s="172"/>
      <c r="D39" s="19"/>
      <c r="E39" s="19"/>
      <c r="F39" s="19">
        <v>4</v>
      </c>
      <c r="G39" s="19">
        <v>4</v>
      </c>
      <c r="H39" s="19"/>
      <c r="I39" s="19"/>
      <c r="J39" s="19"/>
      <c r="K39" s="57"/>
      <c r="L39" s="19"/>
      <c r="M39" s="19"/>
      <c r="N39" s="19"/>
      <c r="O39" s="19"/>
      <c r="P39" s="23"/>
      <c r="Q39" s="23"/>
      <c r="R39" s="23"/>
      <c r="S39" s="23"/>
      <c r="T39" s="19"/>
      <c r="U39" s="19"/>
      <c r="V39" s="19"/>
      <c r="W39" s="19"/>
      <c r="X39" s="19"/>
    </row>
    <row r="40" spans="1:24" ht="12.75" customHeight="1" x14ac:dyDescent="0.25">
      <c r="A40" s="170" t="s">
        <v>51</v>
      </c>
      <c r="B40" s="171"/>
      <c r="C40" s="172"/>
      <c r="D40" s="19"/>
      <c r="E40" s="19"/>
      <c r="F40" s="19">
        <v>16.2</v>
      </c>
      <c r="G40" s="19">
        <v>16.2</v>
      </c>
      <c r="H40" s="19"/>
      <c r="I40" s="19"/>
      <c r="J40" s="19"/>
      <c r="K40" s="57"/>
      <c r="L40" s="19"/>
      <c r="M40" s="19"/>
      <c r="N40" s="19"/>
      <c r="O40" s="19"/>
      <c r="P40" s="25"/>
      <c r="Q40" s="25">
        <v>8.9999999999999998E-4</v>
      </c>
      <c r="R40" s="25">
        <v>3.5999999999999999E-3</v>
      </c>
      <c r="S40" s="25">
        <v>4.7000000000000002E-3</v>
      </c>
      <c r="T40" s="19"/>
      <c r="U40" s="19"/>
      <c r="V40" s="19"/>
      <c r="W40" s="19"/>
      <c r="X40" s="19"/>
    </row>
    <row r="41" spans="1:24" ht="13.5" customHeight="1" x14ac:dyDescent="0.25">
      <c r="A41" s="290" t="s">
        <v>118</v>
      </c>
      <c r="B41" s="290"/>
      <c r="C41" s="290"/>
      <c r="D41" s="19"/>
      <c r="E41" s="19"/>
      <c r="F41" s="19">
        <v>9</v>
      </c>
      <c r="G41" s="19">
        <v>9</v>
      </c>
      <c r="H41" s="19"/>
      <c r="I41" s="19"/>
      <c r="J41" s="19"/>
      <c r="K41" s="57"/>
      <c r="L41" s="19"/>
      <c r="M41" s="19"/>
      <c r="N41" s="19"/>
      <c r="O41" s="19"/>
      <c r="P41" s="25"/>
      <c r="Q41" s="25"/>
      <c r="R41" s="25"/>
      <c r="S41" s="25">
        <v>2.3E-3</v>
      </c>
      <c r="T41" s="19"/>
      <c r="U41" s="19"/>
      <c r="V41" s="19"/>
      <c r="W41" s="19"/>
      <c r="X41" s="19"/>
    </row>
    <row r="42" spans="1:24" ht="12" customHeight="1" x14ac:dyDescent="0.25">
      <c r="A42" s="170" t="s">
        <v>24</v>
      </c>
      <c r="B42" s="171"/>
      <c r="C42" s="172"/>
      <c r="D42" s="130"/>
      <c r="E42" s="130"/>
      <c r="F42" s="130">
        <v>23.4</v>
      </c>
      <c r="G42" s="130">
        <v>23.4</v>
      </c>
      <c r="H42" s="130"/>
      <c r="I42" s="130"/>
      <c r="J42" s="130"/>
      <c r="K42" s="131"/>
      <c r="L42" s="19"/>
      <c r="M42" s="19"/>
      <c r="N42" s="19"/>
      <c r="O42" s="19"/>
      <c r="P42" s="25">
        <v>7.0199999999999999E-2</v>
      </c>
      <c r="Q42" s="25">
        <v>4.0000000000000002E-4</v>
      </c>
      <c r="R42" s="25">
        <v>2.9999999999999997E-4</v>
      </c>
      <c r="S42" s="25">
        <v>1.17E-2</v>
      </c>
      <c r="T42" s="19"/>
      <c r="U42" s="19"/>
      <c r="V42" s="19"/>
      <c r="W42" s="19"/>
      <c r="X42" s="19"/>
    </row>
    <row r="43" spans="1:24" ht="13.5" customHeight="1" x14ac:dyDescent="0.25">
      <c r="A43" s="182" t="s">
        <v>26</v>
      </c>
      <c r="B43" s="183"/>
      <c r="C43" s="184"/>
      <c r="D43" s="25"/>
      <c r="E43" s="25"/>
      <c r="F43" s="25">
        <v>5</v>
      </c>
      <c r="G43" s="25">
        <v>5</v>
      </c>
      <c r="H43" s="23"/>
      <c r="I43" s="23"/>
      <c r="J43" s="23"/>
      <c r="K43" s="39"/>
      <c r="L43" s="23"/>
      <c r="M43" s="23"/>
      <c r="N43" s="23"/>
      <c r="O43" s="23"/>
      <c r="P43" s="25">
        <v>7.4999999999999997E-2</v>
      </c>
      <c r="Q43" s="25">
        <v>5.0000000000000001E-4</v>
      </c>
      <c r="R43" s="25"/>
      <c r="S43" s="25"/>
      <c r="T43" s="23"/>
      <c r="U43" s="23"/>
      <c r="V43" s="23"/>
      <c r="W43" s="23"/>
      <c r="X43" s="23"/>
    </row>
    <row r="44" spans="1:24" ht="12" customHeight="1" x14ac:dyDescent="0.25">
      <c r="A44" s="176" t="s">
        <v>56</v>
      </c>
      <c r="B44" s="177"/>
      <c r="C44" s="178"/>
      <c r="D44" s="23" t="s">
        <v>57</v>
      </c>
      <c r="E44" s="23">
        <v>150</v>
      </c>
      <c r="F44" s="23"/>
      <c r="G44" s="23"/>
      <c r="H44" s="23">
        <v>3.1</v>
      </c>
      <c r="I44" s="23">
        <v>9.15</v>
      </c>
      <c r="J44" s="23">
        <v>17.98</v>
      </c>
      <c r="K44" s="39">
        <v>172.79</v>
      </c>
      <c r="L44" s="23">
        <v>0.14000000000000001</v>
      </c>
      <c r="M44" s="23">
        <v>17.79</v>
      </c>
      <c r="N44" s="23">
        <v>49.98</v>
      </c>
      <c r="O44" s="23">
        <v>0.11</v>
      </c>
      <c r="P44" s="44">
        <f>SUM(P45:P48)</f>
        <v>0.13500000000000001</v>
      </c>
      <c r="Q44" s="44">
        <f t="shared" ref="Q44:S44" si="8">SUM(Q45:Q48)</f>
        <v>1.1300000000000001E-2</v>
      </c>
      <c r="R44" s="44">
        <f t="shared" si="8"/>
        <v>3.4000000000000002E-4</v>
      </c>
      <c r="S44" s="44">
        <f t="shared" si="8"/>
        <v>6.4600000000000005E-2</v>
      </c>
      <c r="T44" s="23">
        <v>41.64</v>
      </c>
      <c r="U44" s="23">
        <v>636.32000000000005</v>
      </c>
      <c r="V44" s="23">
        <v>86.99</v>
      </c>
      <c r="W44" s="23">
        <v>27.39</v>
      </c>
      <c r="X44" s="23">
        <v>1.03</v>
      </c>
    </row>
    <row r="45" spans="1:24" ht="12.75" customHeight="1" x14ac:dyDescent="0.25">
      <c r="A45" s="182" t="s">
        <v>24</v>
      </c>
      <c r="B45" s="183"/>
      <c r="C45" s="184"/>
      <c r="D45" s="23"/>
      <c r="E45" s="23"/>
      <c r="F45" s="25">
        <v>24</v>
      </c>
      <c r="G45" s="25">
        <v>22.5</v>
      </c>
      <c r="H45" s="23"/>
      <c r="I45" s="23"/>
      <c r="J45" s="23"/>
      <c r="K45" s="39"/>
      <c r="L45" s="25"/>
      <c r="M45" s="25"/>
      <c r="N45" s="25"/>
      <c r="O45" s="25"/>
      <c r="P45" s="25">
        <v>6.7000000000000004E-2</v>
      </c>
      <c r="Q45" s="25">
        <v>3.8E-3</v>
      </c>
      <c r="R45" s="25">
        <v>3.4000000000000002E-4</v>
      </c>
      <c r="S45" s="25">
        <v>1.2E-2</v>
      </c>
      <c r="T45" s="25"/>
      <c r="U45" s="25"/>
      <c r="V45" s="25"/>
      <c r="W45" s="25"/>
      <c r="X45" s="25"/>
    </row>
    <row r="46" spans="1:24" ht="12.75" customHeight="1" x14ac:dyDescent="0.25">
      <c r="A46" s="182" t="s">
        <v>43</v>
      </c>
      <c r="B46" s="183"/>
      <c r="C46" s="184"/>
      <c r="D46" s="23"/>
      <c r="E46" s="23"/>
      <c r="F46" s="25">
        <v>175.5</v>
      </c>
      <c r="G46" s="33">
        <v>132</v>
      </c>
      <c r="H46" s="23"/>
      <c r="I46" s="23"/>
      <c r="J46" s="23"/>
      <c r="K46" s="39"/>
      <c r="L46" s="25"/>
      <c r="M46" s="25"/>
      <c r="N46" s="25"/>
      <c r="O46" s="25"/>
      <c r="P46" s="25"/>
      <c r="Q46" s="25">
        <v>7.0000000000000001E-3</v>
      </c>
      <c r="R46" s="25"/>
      <c r="S46" s="25">
        <v>5.2600000000000001E-2</v>
      </c>
      <c r="T46" s="25"/>
      <c r="U46" s="25"/>
      <c r="V46" s="25"/>
      <c r="W46" s="25"/>
      <c r="X46" s="25"/>
    </row>
    <row r="47" spans="1:24" ht="12" customHeight="1" x14ac:dyDescent="0.25">
      <c r="A47" s="182" t="s">
        <v>26</v>
      </c>
      <c r="B47" s="183"/>
      <c r="C47" s="184"/>
      <c r="D47" s="23"/>
      <c r="E47" s="23"/>
      <c r="F47" s="25">
        <v>4.5</v>
      </c>
      <c r="G47" s="33">
        <v>4.5</v>
      </c>
      <c r="H47" s="23"/>
      <c r="I47" s="23"/>
      <c r="J47" s="23"/>
      <c r="K47" s="39"/>
      <c r="L47" s="25"/>
      <c r="M47" s="25"/>
      <c r="N47" s="25"/>
      <c r="O47" s="25"/>
      <c r="P47" s="25">
        <v>6.8000000000000005E-2</v>
      </c>
      <c r="Q47" s="25">
        <v>5.0000000000000001E-4</v>
      </c>
      <c r="R47" s="25"/>
      <c r="S47" s="25"/>
      <c r="T47" s="25"/>
      <c r="U47" s="25"/>
      <c r="V47" s="25"/>
      <c r="W47" s="25"/>
      <c r="X47" s="25"/>
    </row>
    <row r="48" spans="1:24" ht="11.25" customHeight="1" x14ac:dyDescent="0.25">
      <c r="A48" s="182" t="s">
        <v>27</v>
      </c>
      <c r="B48" s="183"/>
      <c r="C48" s="184"/>
      <c r="D48" s="23"/>
      <c r="E48" s="23"/>
      <c r="F48" s="25">
        <v>92.4</v>
      </c>
      <c r="G48" s="33">
        <v>92.4</v>
      </c>
      <c r="H48" s="23"/>
      <c r="I48" s="23"/>
      <c r="J48" s="23"/>
      <c r="K48" s="39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x14ac:dyDescent="0.25">
      <c r="A49" s="176" t="s">
        <v>300</v>
      </c>
      <c r="B49" s="177"/>
      <c r="C49" s="178"/>
      <c r="D49" s="24" t="s">
        <v>301</v>
      </c>
      <c r="E49" s="24">
        <v>80</v>
      </c>
      <c r="F49" s="24"/>
      <c r="G49" s="24"/>
      <c r="H49" s="24">
        <v>1.33</v>
      </c>
      <c r="I49" s="24">
        <v>3.89</v>
      </c>
      <c r="J49" s="24">
        <v>5.04</v>
      </c>
      <c r="K49" s="24">
        <v>60.48</v>
      </c>
      <c r="L49" s="23">
        <v>0.03</v>
      </c>
      <c r="M49" s="23">
        <v>2.81</v>
      </c>
      <c r="N49" s="23">
        <v>0</v>
      </c>
      <c r="O49" s="23">
        <v>0.04</v>
      </c>
      <c r="P49" s="23">
        <f>SUM(P50:P55)</f>
        <v>0</v>
      </c>
      <c r="Q49" s="23">
        <f t="shared" ref="Q49:S49" si="9">SUM(Q50:Q55)</f>
        <v>1.4499999999999999E-3</v>
      </c>
      <c r="R49" s="23">
        <f t="shared" si="9"/>
        <v>1.4999999999999999E-4</v>
      </c>
      <c r="S49" s="23">
        <f t="shared" si="9"/>
        <v>3.3E-3</v>
      </c>
      <c r="T49" s="23">
        <v>17.29</v>
      </c>
      <c r="U49" s="23">
        <v>247.84</v>
      </c>
      <c r="V49" s="23">
        <v>36.71</v>
      </c>
      <c r="W49" s="23">
        <v>11.69</v>
      </c>
      <c r="X49" s="23">
        <v>0.52</v>
      </c>
    </row>
    <row r="50" spans="1:24" x14ac:dyDescent="0.25">
      <c r="A50" s="170" t="s">
        <v>302</v>
      </c>
      <c r="B50" s="171"/>
      <c r="C50" s="172"/>
      <c r="D50" s="24"/>
      <c r="E50" s="24"/>
      <c r="F50" s="29">
        <v>115</v>
      </c>
      <c r="G50" s="29">
        <v>84</v>
      </c>
      <c r="H50" s="24"/>
      <c r="I50" s="24"/>
      <c r="J50" s="24"/>
      <c r="K50" s="24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x14ac:dyDescent="0.25">
      <c r="A51" s="170" t="s">
        <v>45</v>
      </c>
      <c r="B51" s="171"/>
      <c r="C51" s="172"/>
      <c r="D51" s="24"/>
      <c r="E51" s="24"/>
      <c r="F51" s="29">
        <v>10.5</v>
      </c>
      <c r="G51" s="29">
        <v>8.8000000000000007</v>
      </c>
      <c r="H51" s="24"/>
      <c r="I51" s="24"/>
      <c r="J51" s="24"/>
      <c r="K51" s="24"/>
      <c r="L51" s="23"/>
      <c r="M51" s="23"/>
      <c r="N51" s="23"/>
      <c r="O51" s="23"/>
      <c r="P51" s="23"/>
      <c r="Q51" s="23"/>
      <c r="R51" s="23"/>
      <c r="S51" s="23">
        <v>3.3E-3</v>
      </c>
      <c r="T51" s="23"/>
      <c r="U51" s="23"/>
      <c r="V51" s="23"/>
      <c r="W51" s="23"/>
      <c r="X51" s="23"/>
    </row>
    <row r="52" spans="1:24" x14ac:dyDescent="0.25">
      <c r="A52" s="170" t="s">
        <v>47</v>
      </c>
      <c r="B52" s="171"/>
      <c r="C52" s="172"/>
      <c r="D52" s="24"/>
      <c r="E52" s="24"/>
      <c r="F52" s="29">
        <v>4</v>
      </c>
      <c r="G52" s="29">
        <v>4</v>
      </c>
      <c r="H52" s="24"/>
      <c r="I52" s="24"/>
      <c r="J52" s="24"/>
      <c r="K52" s="24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x14ac:dyDescent="0.25">
      <c r="A53" s="170" t="s">
        <v>46</v>
      </c>
      <c r="B53" s="171"/>
      <c r="C53" s="172"/>
      <c r="D53" s="24"/>
      <c r="E53" s="24"/>
      <c r="F53" s="29">
        <v>3.5</v>
      </c>
      <c r="G53" s="29">
        <v>3.5</v>
      </c>
      <c r="H53" s="24"/>
      <c r="I53" s="24"/>
      <c r="J53" s="24"/>
      <c r="K53" s="24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16.5" customHeight="1" x14ac:dyDescent="0.25">
      <c r="A54" s="179" t="s">
        <v>155</v>
      </c>
      <c r="B54" s="180"/>
      <c r="C54" s="181"/>
      <c r="D54" s="47"/>
      <c r="E54" s="47"/>
      <c r="F54" s="47">
        <v>0.5</v>
      </c>
      <c r="G54" s="47">
        <v>0.4</v>
      </c>
      <c r="H54" s="24"/>
      <c r="I54" s="24"/>
      <c r="J54" s="24"/>
      <c r="K54" s="24"/>
      <c r="L54" s="23"/>
      <c r="M54" s="25"/>
      <c r="N54" s="25"/>
      <c r="O54" s="25"/>
      <c r="P54" s="25"/>
      <c r="Q54" s="25">
        <v>5.0000000000000002E-5</v>
      </c>
      <c r="R54" s="25">
        <v>1.4999999999999999E-4</v>
      </c>
      <c r="S54" s="25"/>
      <c r="T54" s="25"/>
      <c r="U54" s="25"/>
      <c r="V54" s="25"/>
      <c r="W54" s="25"/>
      <c r="X54" s="25"/>
    </row>
    <row r="55" spans="1:24" ht="13.5" customHeight="1" x14ac:dyDescent="0.25">
      <c r="A55" s="241" t="s">
        <v>241</v>
      </c>
      <c r="B55" s="242"/>
      <c r="C55" s="243"/>
      <c r="D55" s="23"/>
      <c r="E55" s="23">
        <v>3</v>
      </c>
      <c r="F55" s="44"/>
      <c r="G55" s="33"/>
      <c r="H55" s="23"/>
      <c r="I55" s="23"/>
      <c r="J55" s="23"/>
      <c r="K55" s="39"/>
      <c r="L55" s="25"/>
      <c r="M55" s="25"/>
      <c r="N55" s="25"/>
      <c r="O55" s="25"/>
      <c r="P55" s="23">
        <v>0</v>
      </c>
      <c r="Q55" s="23">
        <v>1.4E-3</v>
      </c>
      <c r="R55" s="23">
        <v>0</v>
      </c>
      <c r="S55" s="23"/>
      <c r="T55" s="25"/>
      <c r="U55" s="25"/>
      <c r="V55" s="25"/>
      <c r="W55" s="25"/>
      <c r="X55" s="25"/>
    </row>
    <row r="56" spans="1:24" x14ac:dyDescent="0.25">
      <c r="A56" s="240" t="s">
        <v>58</v>
      </c>
      <c r="B56" s="240"/>
      <c r="C56" s="240"/>
      <c r="D56" s="43" t="s">
        <v>59</v>
      </c>
      <c r="E56" s="37">
        <v>200</v>
      </c>
      <c r="F56" s="37"/>
      <c r="G56" s="37"/>
      <c r="H56" s="23">
        <v>1</v>
      </c>
      <c r="I56" s="23">
        <v>0</v>
      </c>
      <c r="J56" s="23">
        <v>20.2</v>
      </c>
      <c r="K56" s="23">
        <v>84.8</v>
      </c>
      <c r="L56" s="23">
        <v>0.02</v>
      </c>
      <c r="M56" s="23">
        <v>4</v>
      </c>
      <c r="N56" s="23">
        <v>0</v>
      </c>
      <c r="O56" s="23">
        <v>0.02</v>
      </c>
      <c r="P56" s="25">
        <v>0</v>
      </c>
      <c r="Q56" s="25">
        <v>0</v>
      </c>
      <c r="R56" s="25">
        <v>0</v>
      </c>
      <c r="S56" s="25">
        <v>0</v>
      </c>
      <c r="T56" s="23">
        <v>14</v>
      </c>
      <c r="U56" s="23">
        <v>240</v>
      </c>
      <c r="V56" s="23">
        <v>14</v>
      </c>
      <c r="W56" s="23">
        <v>8</v>
      </c>
      <c r="X56" s="23">
        <v>2.8</v>
      </c>
    </row>
    <row r="57" spans="1:24" ht="12.75" customHeight="1" x14ac:dyDescent="0.25">
      <c r="A57" s="176" t="s">
        <v>32</v>
      </c>
      <c r="B57" s="177"/>
      <c r="C57" s="178"/>
      <c r="D57" s="25"/>
      <c r="E57" s="23">
        <v>90</v>
      </c>
      <c r="F57" s="23">
        <v>90</v>
      </c>
      <c r="G57" s="23"/>
      <c r="H57" s="23">
        <v>7.11</v>
      </c>
      <c r="I57" s="23">
        <v>0.9</v>
      </c>
      <c r="J57" s="23">
        <v>43.47</v>
      </c>
      <c r="K57" s="23">
        <v>211.5</v>
      </c>
      <c r="L57" s="23">
        <v>0.14000000000000001</v>
      </c>
      <c r="M57" s="23">
        <v>0</v>
      </c>
      <c r="N57" s="23">
        <v>0</v>
      </c>
      <c r="O57" s="23">
        <v>0.05</v>
      </c>
      <c r="P57" s="23">
        <v>0</v>
      </c>
      <c r="Q57" s="23">
        <v>5.0000000000000001E-3</v>
      </c>
      <c r="R57" s="23">
        <v>1.9800000000000002E-2</v>
      </c>
      <c r="S57" s="23">
        <v>2.5999999999999999E-2</v>
      </c>
      <c r="T57" s="23">
        <v>20.7</v>
      </c>
      <c r="U57" s="23">
        <v>119.71</v>
      </c>
      <c r="V57" s="23">
        <v>78.3</v>
      </c>
      <c r="W57" s="23">
        <v>29.7</v>
      </c>
      <c r="X57" s="23">
        <v>1.8</v>
      </c>
    </row>
    <row r="58" spans="1:24" x14ac:dyDescent="0.25">
      <c r="A58" s="176" t="s">
        <v>286</v>
      </c>
      <c r="B58" s="177"/>
      <c r="C58" s="178"/>
      <c r="D58" s="25"/>
      <c r="E58" s="23">
        <v>50</v>
      </c>
      <c r="F58" s="23">
        <v>50</v>
      </c>
      <c r="G58" s="23"/>
      <c r="H58" s="23">
        <v>3.85</v>
      </c>
      <c r="I58" s="23">
        <v>0.7</v>
      </c>
      <c r="J58" s="23">
        <v>18.850000000000001</v>
      </c>
      <c r="K58" s="39">
        <v>100.5</v>
      </c>
      <c r="L58" s="23">
        <v>0.16</v>
      </c>
      <c r="M58" s="23">
        <v>0</v>
      </c>
      <c r="N58" s="23">
        <v>0</v>
      </c>
      <c r="O58" s="23">
        <v>4.4999999999999998E-2</v>
      </c>
      <c r="P58" s="23">
        <v>0</v>
      </c>
      <c r="Q58" s="23">
        <v>2.8E-3</v>
      </c>
      <c r="R58" s="23">
        <v>0</v>
      </c>
      <c r="S58" s="23">
        <v>0</v>
      </c>
      <c r="T58" s="23">
        <v>16.5</v>
      </c>
      <c r="U58" s="23">
        <v>122</v>
      </c>
      <c r="V58" s="23">
        <v>97</v>
      </c>
      <c r="W58" s="23">
        <v>28.5</v>
      </c>
      <c r="X58" s="23">
        <v>2.25</v>
      </c>
    </row>
    <row r="59" spans="1:24" x14ac:dyDescent="0.25">
      <c r="A59" s="176" t="s">
        <v>267</v>
      </c>
      <c r="B59" s="177"/>
      <c r="C59" s="178"/>
      <c r="D59" s="19"/>
      <c r="E59" s="37">
        <f>SUM(E28:E58)</f>
        <v>918</v>
      </c>
      <c r="F59" s="37"/>
      <c r="G59" s="37"/>
      <c r="H59" s="37">
        <f t="shared" ref="H59:X59" si="10">SUM(H28:H58)</f>
        <v>33.1</v>
      </c>
      <c r="I59" s="37">
        <f t="shared" si="10"/>
        <v>33.26</v>
      </c>
      <c r="J59" s="37">
        <f t="shared" si="10"/>
        <v>135.88</v>
      </c>
      <c r="K59" s="37">
        <f t="shared" si="10"/>
        <v>999.38</v>
      </c>
      <c r="L59" s="37">
        <f t="shared" si="10"/>
        <v>0.78900000000000015</v>
      </c>
      <c r="M59" s="37">
        <f t="shared" si="10"/>
        <v>30.999999999999996</v>
      </c>
      <c r="N59" s="37">
        <f t="shared" si="10"/>
        <v>92.639999999999986</v>
      </c>
      <c r="O59" s="37">
        <f t="shared" si="10"/>
        <v>0.46499999999999997</v>
      </c>
      <c r="P59" s="37">
        <f>SUM(P28+P36+P44+P49+P55+P56+P57+P58)</f>
        <v>0.91020000000000001</v>
      </c>
      <c r="Q59" s="37">
        <f t="shared" ref="Q59:S59" si="11">SUM(Q28+Q36+Q44+Q49+Q55+Q56+Q57+Q58)</f>
        <v>0.12255000000000001</v>
      </c>
      <c r="R59" s="37">
        <f t="shared" si="11"/>
        <v>2.579E-2</v>
      </c>
      <c r="S59" s="37">
        <f t="shared" si="11"/>
        <v>0.75870000000000004</v>
      </c>
      <c r="T59" s="37">
        <f t="shared" si="10"/>
        <v>216.94999999999996</v>
      </c>
      <c r="U59" s="37">
        <f t="shared" si="10"/>
        <v>2105.6499999999996</v>
      </c>
      <c r="V59" s="37">
        <f t="shared" si="10"/>
        <v>563.83999999999992</v>
      </c>
      <c r="W59" s="37">
        <f t="shared" si="10"/>
        <v>174.69</v>
      </c>
      <c r="X59" s="37">
        <f t="shared" si="10"/>
        <v>11.73</v>
      </c>
    </row>
    <row r="60" spans="1:24" x14ac:dyDescent="0.25">
      <c r="A60" s="176"/>
      <c r="B60" s="177"/>
      <c r="C60" s="178"/>
      <c r="D60" s="185" t="s">
        <v>61</v>
      </c>
      <c r="E60" s="186"/>
      <c r="F60" s="186"/>
      <c r="G60" s="187"/>
      <c r="H60" s="37"/>
      <c r="I60" s="37"/>
      <c r="J60" s="37"/>
      <c r="K60" s="38"/>
      <c r="L60" s="19"/>
      <c r="M60" s="19"/>
      <c r="N60" s="19"/>
      <c r="O60" s="19"/>
      <c r="P60" s="23"/>
      <c r="Q60" s="23"/>
      <c r="R60" s="23"/>
      <c r="S60" s="23"/>
      <c r="T60" s="19"/>
      <c r="U60" s="19"/>
      <c r="V60" s="19"/>
      <c r="W60" s="19"/>
      <c r="X60" s="19"/>
    </row>
    <row r="61" spans="1:24" ht="13.5" customHeight="1" x14ac:dyDescent="0.25">
      <c r="A61" s="176" t="s">
        <v>112</v>
      </c>
      <c r="B61" s="177"/>
      <c r="C61" s="178"/>
      <c r="D61" s="23" t="s">
        <v>113</v>
      </c>
      <c r="E61" s="48">
        <v>150</v>
      </c>
      <c r="F61" s="23"/>
      <c r="G61" s="43"/>
      <c r="H61" s="23">
        <v>15.45</v>
      </c>
      <c r="I61" s="23">
        <v>13.05</v>
      </c>
      <c r="J61" s="23">
        <v>26.7</v>
      </c>
      <c r="K61" s="23">
        <v>286.87</v>
      </c>
      <c r="L61" s="23">
        <v>0.09</v>
      </c>
      <c r="M61" s="23">
        <v>0.39</v>
      </c>
      <c r="N61" s="23">
        <v>78.56</v>
      </c>
      <c r="O61" s="23">
        <v>0.24</v>
      </c>
      <c r="P61" s="44">
        <f>SUM(P62:P71)</f>
        <v>0.29699999999999999</v>
      </c>
      <c r="Q61" s="44">
        <f t="shared" ref="Q61:S61" si="12">SUM(Q62:Q71)</f>
        <v>2.5000000000000001E-3</v>
      </c>
      <c r="R61" s="44">
        <f t="shared" si="12"/>
        <v>2.5000000000000001E-3</v>
      </c>
      <c r="S61" s="44">
        <f t="shared" si="12"/>
        <v>7.5999999999999991E-3</v>
      </c>
      <c r="T61" s="23">
        <v>160.05000000000001</v>
      </c>
      <c r="U61" s="23">
        <v>226.59</v>
      </c>
      <c r="V61" s="23">
        <v>210.07</v>
      </c>
      <c r="W61" s="23">
        <v>27.96</v>
      </c>
      <c r="X61" s="23">
        <v>1.1100000000000001</v>
      </c>
    </row>
    <row r="62" spans="1:24" s="6" customFormat="1" ht="12" customHeight="1" x14ac:dyDescent="0.2">
      <c r="A62" s="182" t="s">
        <v>114</v>
      </c>
      <c r="B62" s="183"/>
      <c r="C62" s="184"/>
      <c r="D62" s="28"/>
      <c r="E62" s="60"/>
      <c r="F62" s="28">
        <v>115.5</v>
      </c>
      <c r="G62" s="61">
        <v>114</v>
      </c>
      <c r="H62" s="28"/>
      <c r="I62" s="28"/>
      <c r="J62" s="28"/>
      <c r="K62" s="28"/>
      <c r="L62" s="28"/>
      <c r="M62" s="28"/>
      <c r="N62" s="28"/>
      <c r="O62" s="28"/>
      <c r="P62" s="25">
        <v>0.115</v>
      </c>
      <c r="Q62" s="25"/>
      <c r="R62" s="25"/>
      <c r="S62" s="25"/>
      <c r="T62" s="28"/>
      <c r="U62" s="28"/>
      <c r="V62" s="28"/>
      <c r="W62" s="28"/>
      <c r="X62" s="28"/>
    </row>
    <row r="63" spans="1:24" s="6" customFormat="1" ht="13.5" customHeight="1" x14ac:dyDescent="0.2">
      <c r="A63" s="182" t="s">
        <v>115</v>
      </c>
      <c r="B63" s="183"/>
      <c r="C63" s="184"/>
      <c r="D63" s="28"/>
      <c r="E63" s="60"/>
      <c r="F63" s="28">
        <v>12</v>
      </c>
      <c r="G63" s="61">
        <v>12</v>
      </c>
      <c r="H63" s="28"/>
      <c r="I63" s="28"/>
      <c r="J63" s="28"/>
      <c r="K63" s="28"/>
      <c r="L63" s="28"/>
      <c r="M63" s="28"/>
      <c r="N63" s="28"/>
      <c r="O63" s="28"/>
      <c r="P63" s="25"/>
      <c r="Q63" s="25"/>
      <c r="R63" s="25">
        <v>1.8E-3</v>
      </c>
      <c r="S63" s="25">
        <v>2.8E-3</v>
      </c>
      <c r="T63" s="28"/>
      <c r="U63" s="28"/>
      <c r="V63" s="28"/>
      <c r="W63" s="28"/>
      <c r="X63" s="28"/>
    </row>
    <row r="64" spans="1:24" s="6" customFormat="1" ht="12.75" customHeight="1" x14ac:dyDescent="0.2">
      <c r="A64" s="182" t="s">
        <v>67</v>
      </c>
      <c r="B64" s="183"/>
      <c r="C64" s="184"/>
      <c r="D64" s="28"/>
      <c r="E64" s="60"/>
      <c r="F64" s="28">
        <v>10.8</v>
      </c>
      <c r="G64" s="61">
        <v>10.8</v>
      </c>
      <c r="H64" s="28"/>
      <c r="I64" s="28"/>
      <c r="J64" s="28"/>
      <c r="K64" s="28"/>
      <c r="L64" s="28"/>
      <c r="M64" s="28"/>
      <c r="N64" s="28"/>
      <c r="O64" s="28"/>
      <c r="P64" s="23"/>
      <c r="Q64" s="23"/>
      <c r="R64" s="23"/>
      <c r="S64" s="23"/>
      <c r="T64" s="28"/>
      <c r="U64" s="28"/>
      <c r="V64" s="28"/>
      <c r="W64" s="28"/>
      <c r="X64" s="28"/>
    </row>
    <row r="65" spans="1:24" s="6" customFormat="1" ht="12.75" customHeight="1" x14ac:dyDescent="0.2">
      <c r="A65" s="182" t="s">
        <v>116</v>
      </c>
      <c r="B65" s="183"/>
      <c r="C65" s="184"/>
      <c r="D65" s="28"/>
      <c r="E65" s="60"/>
      <c r="F65" s="28">
        <v>6</v>
      </c>
      <c r="G65" s="61">
        <v>6</v>
      </c>
      <c r="H65" s="28"/>
      <c r="I65" s="28"/>
      <c r="J65" s="28"/>
      <c r="K65" s="28"/>
      <c r="L65" s="28"/>
      <c r="M65" s="28"/>
      <c r="N65" s="28"/>
      <c r="O65" s="28"/>
      <c r="P65" s="28">
        <v>0.13200000000000001</v>
      </c>
      <c r="Q65" s="28">
        <v>2.2000000000000001E-3</v>
      </c>
      <c r="R65" s="28">
        <v>6.9999999999999999E-4</v>
      </c>
      <c r="S65" s="28">
        <v>3.3E-3</v>
      </c>
      <c r="T65" s="28"/>
      <c r="U65" s="28"/>
      <c r="V65" s="28"/>
      <c r="W65" s="28"/>
      <c r="X65" s="28"/>
    </row>
    <row r="66" spans="1:24" s="6" customFormat="1" ht="13.5" customHeight="1" x14ac:dyDescent="0.2">
      <c r="A66" s="182" t="s">
        <v>117</v>
      </c>
      <c r="B66" s="183"/>
      <c r="C66" s="184"/>
      <c r="D66" s="28"/>
      <c r="E66" s="60"/>
      <c r="F66" s="28">
        <v>15.3</v>
      </c>
      <c r="G66" s="61">
        <v>15</v>
      </c>
      <c r="H66" s="28"/>
      <c r="I66" s="28"/>
      <c r="J66" s="28"/>
      <c r="K66" s="28"/>
      <c r="L66" s="28"/>
      <c r="M66" s="28"/>
      <c r="N66" s="28"/>
      <c r="O66" s="28"/>
      <c r="P66" s="25"/>
      <c r="Q66" s="25"/>
      <c r="R66" s="25"/>
      <c r="S66" s="25"/>
      <c r="T66" s="28"/>
      <c r="U66" s="28"/>
      <c r="V66" s="28"/>
      <c r="W66" s="28"/>
      <c r="X66" s="28"/>
    </row>
    <row r="67" spans="1:24" s="6" customFormat="1" ht="11.25" customHeight="1" x14ac:dyDescent="0.2">
      <c r="A67" s="182" t="s">
        <v>26</v>
      </c>
      <c r="B67" s="183"/>
      <c r="C67" s="184"/>
      <c r="D67" s="28"/>
      <c r="E67" s="60"/>
      <c r="F67" s="28">
        <v>3</v>
      </c>
      <c r="G67" s="61">
        <v>3</v>
      </c>
      <c r="H67" s="28"/>
      <c r="I67" s="28"/>
      <c r="J67" s="28"/>
      <c r="K67" s="28"/>
      <c r="L67" s="28"/>
      <c r="M67" s="28"/>
      <c r="N67" s="28"/>
      <c r="O67" s="28"/>
      <c r="P67" s="28">
        <v>4.4999999999999998E-2</v>
      </c>
      <c r="Q67" s="28">
        <v>2.9999999999999997E-4</v>
      </c>
      <c r="R67" s="28"/>
      <c r="S67" s="28"/>
      <c r="T67" s="28"/>
      <c r="U67" s="28"/>
      <c r="V67" s="28"/>
      <c r="W67" s="28"/>
      <c r="X67" s="28"/>
    </row>
    <row r="68" spans="1:24" s="6" customFormat="1" ht="12.75" customHeight="1" x14ac:dyDescent="0.2">
      <c r="A68" s="182" t="s">
        <v>38</v>
      </c>
      <c r="B68" s="183"/>
      <c r="C68" s="184"/>
      <c r="D68" s="28"/>
      <c r="E68" s="60"/>
      <c r="F68" s="28">
        <v>0.03</v>
      </c>
      <c r="G68" s="61">
        <v>0.03</v>
      </c>
      <c r="H68" s="28"/>
      <c r="I68" s="28"/>
      <c r="J68" s="28"/>
      <c r="K68" s="28"/>
      <c r="L68" s="28"/>
      <c r="M68" s="28"/>
      <c r="N68" s="28"/>
      <c r="O68" s="28"/>
      <c r="P68" s="25"/>
      <c r="Q68" s="25"/>
      <c r="R68" s="25"/>
      <c r="S68" s="25"/>
      <c r="T68" s="28"/>
      <c r="U68" s="28"/>
      <c r="V68" s="28"/>
      <c r="W68" s="28"/>
      <c r="X68" s="28"/>
    </row>
    <row r="69" spans="1:24" s="6" customFormat="1" ht="12" customHeight="1" x14ac:dyDescent="0.2">
      <c r="A69" s="182" t="s">
        <v>118</v>
      </c>
      <c r="B69" s="183"/>
      <c r="C69" s="184"/>
      <c r="D69" s="28"/>
      <c r="E69" s="60"/>
      <c r="F69" s="28">
        <v>6</v>
      </c>
      <c r="G69" s="61">
        <v>6</v>
      </c>
      <c r="H69" s="28"/>
      <c r="I69" s="28"/>
      <c r="J69" s="28"/>
      <c r="K69" s="28"/>
      <c r="L69" s="28"/>
      <c r="M69" s="28"/>
      <c r="N69" s="28"/>
      <c r="O69" s="28"/>
      <c r="P69" s="153"/>
      <c r="Q69" s="153"/>
      <c r="R69" s="153"/>
      <c r="S69" s="153">
        <v>1.5E-3</v>
      </c>
      <c r="T69" s="28"/>
      <c r="U69" s="28"/>
      <c r="V69" s="28"/>
      <c r="W69" s="28"/>
      <c r="X69" s="28"/>
    </row>
    <row r="70" spans="1:24" s="6" customFormat="1" ht="12" customHeight="1" x14ac:dyDescent="0.2">
      <c r="A70" s="182" t="s">
        <v>54</v>
      </c>
      <c r="B70" s="183"/>
      <c r="C70" s="184"/>
      <c r="D70" s="28"/>
      <c r="E70" s="60"/>
      <c r="F70" s="28">
        <v>6</v>
      </c>
      <c r="G70" s="61">
        <v>6</v>
      </c>
      <c r="H70" s="28"/>
      <c r="I70" s="28"/>
      <c r="J70" s="28"/>
      <c r="K70" s="28"/>
      <c r="L70" s="28"/>
      <c r="M70" s="28"/>
      <c r="N70" s="28"/>
      <c r="O70" s="28"/>
      <c r="P70" s="28">
        <v>5.0000000000000001E-3</v>
      </c>
      <c r="Q70" s="23"/>
      <c r="R70" s="23"/>
      <c r="S70" s="23"/>
      <c r="T70" s="28"/>
      <c r="U70" s="28"/>
      <c r="V70" s="28"/>
      <c r="W70" s="28"/>
      <c r="X70" s="28"/>
    </row>
    <row r="71" spans="1:24" x14ac:dyDescent="0.25">
      <c r="A71" s="170" t="s">
        <v>27</v>
      </c>
      <c r="B71" s="171"/>
      <c r="C71" s="172"/>
      <c r="D71" s="28"/>
      <c r="E71" s="60"/>
      <c r="F71" s="28">
        <v>39.9</v>
      </c>
      <c r="G71" s="61">
        <v>39.9</v>
      </c>
      <c r="H71" s="28"/>
      <c r="I71" s="28"/>
      <c r="J71" s="28"/>
      <c r="K71" s="28"/>
      <c r="L71" s="28"/>
      <c r="M71" s="28"/>
      <c r="N71" s="28"/>
      <c r="O71" s="28"/>
      <c r="P71" s="25"/>
      <c r="Q71" s="25"/>
      <c r="R71" s="25"/>
      <c r="S71" s="25"/>
      <c r="T71" s="28"/>
      <c r="U71" s="28"/>
      <c r="V71" s="28"/>
      <c r="W71" s="28"/>
      <c r="X71" s="28"/>
    </row>
    <row r="72" spans="1:24" s="6" customFormat="1" ht="12.75" customHeight="1" x14ac:dyDescent="0.2">
      <c r="A72" s="176" t="s">
        <v>119</v>
      </c>
      <c r="B72" s="177"/>
      <c r="C72" s="178"/>
      <c r="D72" s="23" t="s">
        <v>120</v>
      </c>
      <c r="E72" s="48">
        <v>50</v>
      </c>
      <c r="F72" s="28"/>
      <c r="G72" s="61"/>
      <c r="H72" s="23">
        <v>0.97</v>
      </c>
      <c r="I72" s="23">
        <v>2.2599999999999998</v>
      </c>
      <c r="J72" s="23">
        <v>6.63</v>
      </c>
      <c r="K72" s="23">
        <v>50.75</v>
      </c>
      <c r="L72" s="23">
        <v>0.01</v>
      </c>
      <c r="M72" s="23">
        <v>0.16</v>
      </c>
      <c r="N72" s="23">
        <v>12.6</v>
      </c>
      <c r="O72" s="23">
        <v>0.04</v>
      </c>
      <c r="P72" s="44">
        <f>SUM(P73:P78)</f>
        <v>0.11</v>
      </c>
      <c r="Q72" s="44">
        <f t="shared" ref="Q72:S72" si="13">SUM(Q73:Q78)</f>
        <v>4.2499999999999994E-3</v>
      </c>
      <c r="R72" s="44">
        <f t="shared" si="13"/>
        <v>5.0000000000000001E-4</v>
      </c>
      <c r="S72" s="44">
        <f t="shared" si="13"/>
        <v>1.3000000000000001E-2</v>
      </c>
      <c r="T72" s="23">
        <v>31.36</v>
      </c>
      <c r="U72" s="23">
        <v>40.06</v>
      </c>
      <c r="V72" s="23">
        <v>24.48</v>
      </c>
      <c r="W72" s="23">
        <v>4.4000000000000004</v>
      </c>
      <c r="X72" s="23">
        <v>0.08</v>
      </c>
    </row>
    <row r="73" spans="1:24" s="6" customFormat="1" ht="14.25" customHeight="1" x14ac:dyDescent="0.2">
      <c r="A73" s="182" t="s">
        <v>24</v>
      </c>
      <c r="B73" s="183"/>
      <c r="C73" s="184"/>
      <c r="D73" s="23"/>
      <c r="E73" s="48"/>
      <c r="F73" s="28">
        <v>25</v>
      </c>
      <c r="G73" s="61">
        <v>25</v>
      </c>
      <c r="H73" s="28"/>
      <c r="I73" s="28"/>
      <c r="J73" s="28"/>
      <c r="K73" s="28"/>
      <c r="L73" s="28"/>
      <c r="M73" s="28"/>
      <c r="N73" s="28"/>
      <c r="O73" s="28"/>
      <c r="P73" s="25">
        <v>7.4999999999999997E-2</v>
      </c>
      <c r="Q73" s="25">
        <v>4.0000000000000001E-3</v>
      </c>
      <c r="R73" s="25">
        <v>4.0000000000000002E-4</v>
      </c>
      <c r="S73" s="25">
        <v>1.2500000000000001E-2</v>
      </c>
      <c r="T73" s="28"/>
      <c r="U73" s="28"/>
      <c r="V73" s="28"/>
      <c r="W73" s="28"/>
      <c r="X73" s="28"/>
    </row>
    <row r="74" spans="1:24" s="6" customFormat="1" ht="12.75" customHeight="1" x14ac:dyDescent="0.2">
      <c r="A74" s="182" t="s">
        <v>55</v>
      </c>
      <c r="B74" s="183"/>
      <c r="C74" s="184"/>
      <c r="D74" s="23"/>
      <c r="E74" s="48"/>
      <c r="F74" s="28">
        <v>2.2999999999999998</v>
      </c>
      <c r="G74" s="61">
        <v>2.2999999999999998</v>
      </c>
      <c r="H74" s="28"/>
      <c r="I74" s="28"/>
      <c r="J74" s="28"/>
      <c r="K74" s="28"/>
      <c r="L74" s="28"/>
      <c r="M74" s="28"/>
      <c r="N74" s="28"/>
      <c r="O74" s="28"/>
      <c r="P74" s="25"/>
      <c r="Q74" s="25">
        <v>5.0000000000000002E-5</v>
      </c>
      <c r="R74" s="25">
        <v>1E-4</v>
      </c>
      <c r="S74" s="25">
        <v>5.0000000000000001E-4</v>
      </c>
      <c r="T74" s="28"/>
      <c r="U74" s="28"/>
      <c r="V74" s="28"/>
      <c r="W74" s="28"/>
      <c r="X74" s="28"/>
    </row>
    <row r="75" spans="1:24" s="6" customFormat="1" ht="13.5" customHeight="1" x14ac:dyDescent="0.2">
      <c r="A75" s="182" t="s">
        <v>67</v>
      </c>
      <c r="B75" s="183"/>
      <c r="C75" s="184"/>
      <c r="D75" s="23"/>
      <c r="E75" s="48"/>
      <c r="F75" s="28">
        <v>4</v>
      </c>
      <c r="G75" s="61">
        <v>4</v>
      </c>
      <c r="H75" s="28"/>
      <c r="I75" s="28"/>
      <c r="J75" s="28"/>
      <c r="K75" s="28"/>
      <c r="L75" s="28"/>
      <c r="M75" s="28"/>
      <c r="N75" s="28"/>
      <c r="O75" s="28"/>
      <c r="P75" s="25"/>
      <c r="Q75" s="25"/>
      <c r="R75" s="25"/>
      <c r="S75" s="25"/>
      <c r="T75" s="28"/>
      <c r="U75" s="28"/>
      <c r="V75" s="28"/>
      <c r="W75" s="28"/>
      <c r="X75" s="28"/>
    </row>
    <row r="76" spans="1:24" s="6" customFormat="1" ht="12.75" customHeight="1" x14ac:dyDescent="0.2">
      <c r="A76" s="182" t="s">
        <v>26</v>
      </c>
      <c r="B76" s="183"/>
      <c r="C76" s="184"/>
      <c r="D76" s="23"/>
      <c r="E76" s="48"/>
      <c r="F76" s="28">
        <v>2.2999999999999998</v>
      </c>
      <c r="G76" s="61">
        <v>2.2999999999999998</v>
      </c>
      <c r="H76" s="28"/>
      <c r="I76" s="28"/>
      <c r="J76" s="28"/>
      <c r="K76" s="28"/>
      <c r="L76" s="28"/>
      <c r="M76" s="28"/>
      <c r="N76" s="28"/>
      <c r="O76" s="28"/>
      <c r="P76" s="25">
        <v>3.5000000000000003E-2</v>
      </c>
      <c r="Q76" s="25">
        <v>2.0000000000000001E-4</v>
      </c>
      <c r="R76" s="25"/>
      <c r="S76" s="25"/>
      <c r="T76" s="28"/>
      <c r="U76" s="28"/>
      <c r="V76" s="28"/>
      <c r="W76" s="28"/>
      <c r="X76" s="28"/>
    </row>
    <row r="77" spans="1:24" s="6" customFormat="1" ht="13.5" customHeight="1" x14ac:dyDescent="0.2">
      <c r="A77" s="182" t="s">
        <v>38</v>
      </c>
      <c r="B77" s="183"/>
      <c r="C77" s="184"/>
      <c r="D77" s="23"/>
      <c r="E77" s="48"/>
      <c r="F77" s="28">
        <v>2.5000000000000001E-2</v>
      </c>
      <c r="G77" s="61">
        <v>2.5000000000000001E-2</v>
      </c>
      <c r="H77" s="28"/>
      <c r="I77" s="28"/>
      <c r="J77" s="28"/>
      <c r="K77" s="28"/>
      <c r="L77" s="28"/>
      <c r="M77" s="28"/>
      <c r="N77" s="28"/>
      <c r="O77" s="28"/>
      <c r="P77" s="25"/>
      <c r="Q77" s="25"/>
      <c r="R77" s="25"/>
      <c r="S77" s="25"/>
      <c r="T77" s="28"/>
      <c r="U77" s="28"/>
      <c r="V77" s="28"/>
      <c r="W77" s="28"/>
      <c r="X77" s="28"/>
    </row>
    <row r="78" spans="1:24" s="6" customFormat="1" ht="12" customHeight="1" x14ac:dyDescent="0.2">
      <c r="A78" s="182" t="s">
        <v>27</v>
      </c>
      <c r="B78" s="183"/>
      <c r="C78" s="184"/>
      <c r="D78" s="23"/>
      <c r="E78" s="48"/>
      <c r="F78" s="28">
        <v>25</v>
      </c>
      <c r="G78" s="61">
        <v>25</v>
      </c>
      <c r="H78" s="28"/>
      <c r="I78" s="28"/>
      <c r="J78" s="28"/>
      <c r="K78" s="28"/>
      <c r="L78" s="28"/>
      <c r="M78" s="28"/>
      <c r="N78" s="28"/>
      <c r="O78" s="28"/>
      <c r="P78" s="25"/>
      <c r="Q78" s="25"/>
      <c r="R78" s="25"/>
      <c r="S78" s="25"/>
      <c r="T78" s="28"/>
      <c r="U78" s="28"/>
      <c r="V78" s="28"/>
      <c r="W78" s="28"/>
      <c r="X78" s="28"/>
    </row>
    <row r="79" spans="1:24" ht="14.25" customHeight="1" x14ac:dyDescent="0.25">
      <c r="A79" s="176" t="s">
        <v>163</v>
      </c>
      <c r="B79" s="177"/>
      <c r="C79" s="178"/>
      <c r="D79" s="23" t="s">
        <v>164</v>
      </c>
      <c r="E79" s="23">
        <v>180</v>
      </c>
      <c r="F79" s="23"/>
      <c r="G79" s="23"/>
      <c r="H79" s="23">
        <v>3.67</v>
      </c>
      <c r="I79" s="23">
        <v>3.19</v>
      </c>
      <c r="J79" s="23">
        <v>15.82</v>
      </c>
      <c r="K79" s="23">
        <v>106.75</v>
      </c>
      <c r="L79" s="23">
        <v>0.05</v>
      </c>
      <c r="M79" s="23">
        <v>1.43</v>
      </c>
      <c r="N79" s="23">
        <v>21.96</v>
      </c>
      <c r="O79" s="23">
        <v>0.17</v>
      </c>
      <c r="P79" s="25">
        <f>SUM(P80:P83)</f>
        <v>0.51</v>
      </c>
      <c r="Q79" s="25">
        <f t="shared" ref="Q79:S79" si="14">SUM(Q80:Q83)</f>
        <v>1.44E-2</v>
      </c>
      <c r="R79" s="25">
        <f t="shared" si="14"/>
        <v>1.2999999999999999E-3</v>
      </c>
      <c r="S79" s="25">
        <f t="shared" si="14"/>
        <v>4.4999999999999998E-2</v>
      </c>
      <c r="T79" s="23">
        <v>137.01</v>
      </c>
      <c r="U79" s="23">
        <v>194.73</v>
      </c>
      <c r="V79" s="23">
        <v>112.13</v>
      </c>
      <c r="W79" s="23">
        <v>19.21</v>
      </c>
      <c r="X79" s="23">
        <v>0.43</v>
      </c>
    </row>
    <row r="80" spans="1:24" ht="12.75" customHeight="1" x14ac:dyDescent="0.25">
      <c r="A80" s="170" t="s">
        <v>24</v>
      </c>
      <c r="B80" s="171"/>
      <c r="C80" s="172"/>
      <c r="D80" s="116"/>
      <c r="E80" s="23"/>
      <c r="F80" s="28">
        <v>90</v>
      </c>
      <c r="G80" s="28">
        <v>90</v>
      </c>
      <c r="H80" s="23"/>
      <c r="I80" s="23"/>
      <c r="J80" s="23"/>
      <c r="K80" s="23"/>
      <c r="L80" s="23"/>
      <c r="M80" s="23"/>
      <c r="N80" s="23"/>
      <c r="O80" s="23"/>
      <c r="P80" s="25">
        <v>0.27</v>
      </c>
      <c r="Q80" s="25">
        <v>1.44E-2</v>
      </c>
      <c r="R80" s="25">
        <v>1.2999999999999999E-3</v>
      </c>
      <c r="S80" s="25">
        <v>4.4999999999999998E-2</v>
      </c>
      <c r="T80" s="23"/>
      <c r="U80" s="23"/>
      <c r="V80" s="23"/>
      <c r="W80" s="23"/>
      <c r="X80" s="23"/>
    </row>
    <row r="81" spans="1:24" ht="14.25" customHeight="1" x14ac:dyDescent="0.25">
      <c r="A81" s="182" t="s">
        <v>165</v>
      </c>
      <c r="B81" s="183"/>
      <c r="C81" s="184"/>
      <c r="D81" s="25"/>
      <c r="E81" s="25"/>
      <c r="F81" s="25">
        <v>3.6</v>
      </c>
      <c r="G81" s="25">
        <v>3.6</v>
      </c>
      <c r="H81" s="25"/>
      <c r="I81" s="25"/>
      <c r="J81" s="25"/>
      <c r="K81" s="25"/>
      <c r="L81" s="25"/>
      <c r="M81" s="25"/>
      <c r="N81" s="25"/>
      <c r="O81" s="25"/>
      <c r="P81" s="25">
        <v>0.24</v>
      </c>
      <c r="Q81" s="25"/>
      <c r="R81" s="25"/>
      <c r="S81" s="25"/>
      <c r="T81" s="25"/>
      <c r="U81" s="25"/>
      <c r="V81" s="25"/>
      <c r="W81" s="25"/>
      <c r="X81" s="25"/>
    </row>
    <row r="82" spans="1:24" ht="13.5" customHeight="1" x14ac:dyDescent="0.25">
      <c r="A82" s="170" t="s">
        <v>67</v>
      </c>
      <c r="B82" s="171"/>
      <c r="C82" s="172"/>
      <c r="D82" s="24"/>
      <c r="E82" s="24"/>
      <c r="F82" s="29">
        <v>12</v>
      </c>
      <c r="G82" s="29">
        <v>12</v>
      </c>
      <c r="H82" s="24"/>
      <c r="I82" s="24"/>
      <c r="J82" s="24"/>
      <c r="K82" s="24"/>
      <c r="L82" s="28"/>
      <c r="M82" s="28"/>
      <c r="N82" s="28"/>
      <c r="O82" s="28"/>
      <c r="P82" s="37"/>
      <c r="Q82" s="37"/>
      <c r="R82" s="37"/>
      <c r="S82" s="37"/>
      <c r="T82" s="28"/>
      <c r="U82" s="28"/>
      <c r="V82" s="28"/>
      <c r="W82" s="28"/>
      <c r="X82" s="28"/>
    </row>
    <row r="83" spans="1:24" ht="11.25" customHeight="1" x14ac:dyDescent="0.25">
      <c r="A83" s="170" t="s">
        <v>27</v>
      </c>
      <c r="B83" s="171"/>
      <c r="C83" s="172"/>
      <c r="D83" s="24"/>
      <c r="E83" s="29"/>
      <c r="F83" s="29">
        <v>100</v>
      </c>
      <c r="G83" s="29">
        <v>100</v>
      </c>
      <c r="H83" s="24"/>
      <c r="I83" s="24"/>
      <c r="J83" s="24"/>
      <c r="K83" s="24"/>
      <c r="L83" s="23"/>
      <c r="M83" s="23"/>
      <c r="N83" s="23"/>
      <c r="O83" s="23"/>
      <c r="P83" s="37"/>
      <c r="Q83" s="37"/>
      <c r="R83" s="37"/>
      <c r="S83" s="37"/>
      <c r="T83" s="23"/>
      <c r="U83" s="23"/>
      <c r="V83" s="23"/>
      <c r="W83" s="23"/>
      <c r="X83" s="23"/>
    </row>
    <row r="84" spans="1:24" x14ac:dyDescent="0.25">
      <c r="A84" s="176" t="s">
        <v>268</v>
      </c>
      <c r="B84" s="177"/>
      <c r="C84" s="178"/>
      <c r="D84" s="25"/>
      <c r="E84" s="23">
        <f>SUM(E61:E83)</f>
        <v>380</v>
      </c>
      <c r="F84" s="23"/>
      <c r="G84" s="23"/>
      <c r="H84" s="23">
        <f>SUM(H61:H83)</f>
        <v>20.089999999999996</v>
      </c>
      <c r="I84" s="23">
        <f t="shared" ref="I84:X84" si="15">SUM(I61:I83)</f>
        <v>18.5</v>
      </c>
      <c r="J84" s="23">
        <f t="shared" si="15"/>
        <v>49.15</v>
      </c>
      <c r="K84" s="23">
        <f t="shared" si="15"/>
        <v>444.37</v>
      </c>
      <c r="L84" s="23">
        <f t="shared" si="15"/>
        <v>0.15</v>
      </c>
      <c r="M84" s="23">
        <f t="shared" si="15"/>
        <v>1.98</v>
      </c>
      <c r="N84" s="23">
        <f t="shared" si="15"/>
        <v>113.12</v>
      </c>
      <c r="O84" s="23">
        <f t="shared" si="15"/>
        <v>0.44999999999999996</v>
      </c>
      <c r="P84" s="23">
        <f>SUM(P61+P72+P79)</f>
        <v>0.91700000000000004</v>
      </c>
      <c r="Q84" s="23">
        <f t="shared" ref="Q84:S84" si="16">SUM(Q61+Q72+Q79)</f>
        <v>2.1149999999999999E-2</v>
      </c>
      <c r="R84" s="23">
        <f t="shared" si="16"/>
        <v>4.3E-3</v>
      </c>
      <c r="S84" s="23">
        <f t="shared" si="16"/>
        <v>6.5599999999999992E-2</v>
      </c>
      <c r="T84" s="23">
        <f t="shared" si="15"/>
        <v>328.42</v>
      </c>
      <c r="U84" s="23">
        <f t="shared" si="15"/>
        <v>461.38</v>
      </c>
      <c r="V84" s="23">
        <f t="shared" si="15"/>
        <v>346.67999999999995</v>
      </c>
      <c r="W84" s="23">
        <f t="shared" si="15"/>
        <v>51.57</v>
      </c>
      <c r="X84" s="23">
        <f t="shared" si="15"/>
        <v>1.62</v>
      </c>
    </row>
    <row r="85" spans="1:24" x14ac:dyDescent="0.25">
      <c r="A85" s="170"/>
      <c r="B85" s="171"/>
      <c r="C85" s="172"/>
      <c r="D85" s="185" t="s">
        <v>72</v>
      </c>
      <c r="E85" s="186"/>
      <c r="F85" s="186"/>
      <c r="G85" s="187"/>
      <c r="H85" s="19"/>
      <c r="I85" s="19"/>
      <c r="J85" s="19"/>
      <c r="K85" s="57"/>
      <c r="L85" s="19"/>
      <c r="M85" s="19"/>
      <c r="N85" s="19"/>
      <c r="O85" s="19"/>
      <c r="P85" s="37"/>
      <c r="Q85" s="37"/>
      <c r="R85" s="37"/>
      <c r="S85" s="37"/>
      <c r="T85" s="19"/>
      <c r="U85" s="19"/>
      <c r="V85" s="19"/>
      <c r="W85" s="19"/>
      <c r="X85" s="19"/>
    </row>
    <row r="86" spans="1:24" x14ac:dyDescent="0.25">
      <c r="A86" s="176" t="s">
        <v>182</v>
      </c>
      <c r="B86" s="177"/>
      <c r="C86" s="178"/>
      <c r="D86" s="43" t="s">
        <v>183</v>
      </c>
      <c r="E86" s="23">
        <v>90</v>
      </c>
      <c r="F86" s="23"/>
      <c r="G86" s="23"/>
      <c r="H86" s="23">
        <v>2.4500000000000002</v>
      </c>
      <c r="I86" s="23">
        <v>7.88</v>
      </c>
      <c r="J86" s="23">
        <v>3.43</v>
      </c>
      <c r="K86" s="23">
        <v>143.11000000000001</v>
      </c>
      <c r="L86" s="23">
        <v>0.18</v>
      </c>
      <c r="M86" s="23">
        <v>25.98</v>
      </c>
      <c r="N86" s="23">
        <v>4987.3999999999996</v>
      </c>
      <c r="O86" s="23">
        <v>1.26</v>
      </c>
      <c r="P86" s="44">
        <f>SUM(P87:P90)</f>
        <v>4.6440000000000001</v>
      </c>
      <c r="Q86" s="44">
        <f t="shared" ref="Q86:S86" si="17">SUM(Q87:Q90)</f>
        <v>9.7800000000000005E-3</v>
      </c>
      <c r="R86" s="44">
        <f t="shared" si="17"/>
        <v>9.4999999999999998E-3</v>
      </c>
      <c r="S86" s="44">
        <f t="shared" si="17"/>
        <v>8.9999999999999998E-4</v>
      </c>
      <c r="T86" s="23">
        <v>23.06</v>
      </c>
      <c r="U86" s="23">
        <v>180.29</v>
      </c>
      <c r="V86" s="23">
        <v>200.99</v>
      </c>
      <c r="W86" s="23">
        <v>13.32</v>
      </c>
      <c r="X86" s="23">
        <v>4.25</v>
      </c>
    </row>
    <row r="87" spans="1:24" x14ac:dyDescent="0.25">
      <c r="A87" s="182" t="s">
        <v>264</v>
      </c>
      <c r="B87" s="183"/>
      <c r="C87" s="184"/>
      <c r="D87" s="77"/>
      <c r="E87" s="25"/>
      <c r="F87" s="25">
        <v>154.80000000000001</v>
      </c>
      <c r="G87" s="25">
        <v>127.8</v>
      </c>
      <c r="H87" s="25"/>
      <c r="I87" s="25"/>
      <c r="J87" s="25"/>
      <c r="K87" s="25"/>
      <c r="L87" s="25"/>
      <c r="M87" s="25"/>
      <c r="N87" s="25"/>
      <c r="O87" s="25"/>
      <c r="P87" s="25">
        <v>4.6440000000000001</v>
      </c>
      <c r="Q87" s="25">
        <v>9.7000000000000003E-3</v>
      </c>
      <c r="R87" s="25">
        <v>9.2999999999999992E-3</v>
      </c>
      <c r="S87" s="25"/>
      <c r="T87" s="25"/>
      <c r="U87" s="25"/>
      <c r="V87" s="25"/>
      <c r="W87" s="25"/>
      <c r="X87" s="25"/>
    </row>
    <row r="88" spans="1:24" x14ac:dyDescent="0.25">
      <c r="A88" s="170" t="s">
        <v>47</v>
      </c>
      <c r="B88" s="171"/>
      <c r="C88" s="172"/>
      <c r="D88" s="77"/>
      <c r="E88" s="25"/>
      <c r="F88" s="25">
        <v>6</v>
      </c>
      <c r="G88" s="25">
        <v>6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x14ac:dyDescent="0.25">
      <c r="A89" s="182" t="s">
        <v>50</v>
      </c>
      <c r="B89" s="183"/>
      <c r="C89" s="184"/>
      <c r="D89" s="77"/>
      <c r="E89" s="25"/>
      <c r="F89" s="25">
        <v>0.01</v>
      </c>
      <c r="G89" s="106">
        <v>0.01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x14ac:dyDescent="0.25">
      <c r="A90" s="182" t="s">
        <v>55</v>
      </c>
      <c r="B90" s="183"/>
      <c r="C90" s="184"/>
      <c r="D90" s="77"/>
      <c r="E90" s="25"/>
      <c r="F90" s="25">
        <v>4</v>
      </c>
      <c r="G90" s="25">
        <v>4</v>
      </c>
      <c r="H90" s="25"/>
      <c r="I90" s="25"/>
      <c r="J90" s="25"/>
      <c r="K90" s="25"/>
      <c r="L90" s="25"/>
      <c r="M90" s="25"/>
      <c r="N90" s="25"/>
      <c r="O90" s="25"/>
      <c r="P90" s="25"/>
      <c r="Q90" s="25">
        <v>8.0000000000000007E-5</v>
      </c>
      <c r="R90" s="25">
        <v>2.0000000000000001E-4</v>
      </c>
      <c r="S90" s="25">
        <v>8.9999999999999998E-4</v>
      </c>
      <c r="T90" s="25"/>
      <c r="U90" s="25"/>
      <c r="V90" s="25"/>
      <c r="W90" s="25"/>
      <c r="X90" s="25"/>
    </row>
    <row r="91" spans="1:24" x14ac:dyDescent="0.25">
      <c r="A91" s="176" t="s">
        <v>125</v>
      </c>
      <c r="B91" s="177"/>
      <c r="C91" s="178"/>
      <c r="D91" s="43" t="s">
        <v>126</v>
      </c>
      <c r="E91" s="23">
        <v>20</v>
      </c>
      <c r="F91" s="23"/>
      <c r="G91" s="23"/>
      <c r="H91" s="23">
        <v>0.32</v>
      </c>
      <c r="I91" s="23">
        <v>1.17</v>
      </c>
      <c r="J91" s="23">
        <v>1.41</v>
      </c>
      <c r="K91" s="23">
        <v>17.5</v>
      </c>
      <c r="L91" s="23">
        <v>5.0000000000000001E-3</v>
      </c>
      <c r="M91" s="23">
        <v>0.26</v>
      </c>
      <c r="N91" s="23">
        <v>6.9</v>
      </c>
      <c r="O91" s="23">
        <v>6.0000000000000001E-3</v>
      </c>
      <c r="P91" s="44">
        <f>SUM(P92:P96)</f>
        <v>9.7000000000000003E-3</v>
      </c>
      <c r="Q91" s="44">
        <f t="shared" ref="Q91:S91" si="18">SUM(Q92:Q96)</f>
        <v>7.0000000000000007E-5</v>
      </c>
      <c r="R91" s="44">
        <f t="shared" si="18"/>
        <v>9.0000000000000006E-5</v>
      </c>
      <c r="S91" s="44">
        <f t="shared" si="18"/>
        <v>4.7999999999999996E-4</v>
      </c>
      <c r="T91" s="23">
        <v>6.43</v>
      </c>
      <c r="U91" s="23">
        <v>16.399999999999999</v>
      </c>
      <c r="V91" s="23">
        <v>6.53</v>
      </c>
      <c r="W91" s="23">
        <v>1.68</v>
      </c>
      <c r="X91" s="23">
        <v>0.08</v>
      </c>
    </row>
    <row r="92" spans="1:24" s="67" customFormat="1" ht="11.25" x14ac:dyDescent="0.2">
      <c r="A92" s="182" t="s">
        <v>54</v>
      </c>
      <c r="B92" s="183"/>
      <c r="C92" s="184"/>
      <c r="D92" s="77"/>
      <c r="E92" s="25"/>
      <c r="F92" s="25">
        <v>5</v>
      </c>
      <c r="G92" s="25">
        <v>5</v>
      </c>
      <c r="H92" s="25"/>
      <c r="I92" s="25"/>
      <c r="J92" s="25"/>
      <c r="K92" s="25"/>
      <c r="L92" s="25"/>
      <c r="M92" s="25"/>
      <c r="N92" s="25"/>
      <c r="O92" s="25"/>
      <c r="P92" s="28">
        <v>3.7000000000000002E-3</v>
      </c>
      <c r="Q92" s="23"/>
      <c r="R92" s="23"/>
      <c r="S92" s="23"/>
      <c r="T92" s="25"/>
      <c r="U92" s="25"/>
      <c r="V92" s="25"/>
      <c r="W92" s="25"/>
      <c r="X92" s="25"/>
    </row>
    <row r="93" spans="1:24" s="67" customFormat="1" ht="13.5" customHeight="1" x14ac:dyDescent="0.2">
      <c r="A93" s="182" t="s">
        <v>55</v>
      </c>
      <c r="B93" s="183"/>
      <c r="C93" s="184"/>
      <c r="D93" s="77"/>
      <c r="E93" s="25"/>
      <c r="F93" s="25">
        <v>1.5</v>
      </c>
      <c r="G93" s="25">
        <v>1.5</v>
      </c>
      <c r="H93" s="25"/>
      <c r="I93" s="25"/>
      <c r="J93" s="25"/>
      <c r="K93" s="25"/>
      <c r="L93" s="25"/>
      <c r="M93" s="25"/>
      <c r="N93" s="25"/>
      <c r="O93" s="25"/>
      <c r="P93" s="23"/>
      <c r="Q93" s="28">
        <v>3.0000000000000001E-5</v>
      </c>
      <c r="R93" s="28">
        <v>9.0000000000000006E-5</v>
      </c>
      <c r="S93" s="28">
        <v>3.3E-4</v>
      </c>
      <c r="T93" s="25"/>
      <c r="U93" s="25"/>
      <c r="V93" s="25"/>
      <c r="W93" s="25"/>
      <c r="X93" s="25"/>
    </row>
    <row r="94" spans="1:24" s="67" customFormat="1" ht="14.25" customHeight="1" x14ac:dyDescent="0.2">
      <c r="A94" s="182" t="s">
        <v>26</v>
      </c>
      <c r="B94" s="183"/>
      <c r="C94" s="184"/>
      <c r="D94" s="77"/>
      <c r="E94" s="25"/>
      <c r="F94" s="25">
        <v>0.4</v>
      </c>
      <c r="G94" s="25">
        <v>0.4</v>
      </c>
      <c r="H94" s="25"/>
      <c r="I94" s="25"/>
      <c r="J94" s="25"/>
      <c r="K94" s="25"/>
      <c r="L94" s="25"/>
      <c r="M94" s="25"/>
      <c r="N94" s="25"/>
      <c r="O94" s="25"/>
      <c r="P94" s="25">
        <v>6.0000000000000001E-3</v>
      </c>
      <c r="Q94" s="25">
        <v>4.0000000000000003E-5</v>
      </c>
      <c r="R94" s="25"/>
      <c r="S94" s="25"/>
      <c r="T94" s="25"/>
      <c r="U94" s="25"/>
      <c r="V94" s="25"/>
      <c r="W94" s="25"/>
      <c r="X94" s="25"/>
    </row>
    <row r="95" spans="1:24" s="67" customFormat="1" ht="15" customHeight="1" x14ac:dyDescent="0.2">
      <c r="A95" s="182" t="s">
        <v>45</v>
      </c>
      <c r="B95" s="183"/>
      <c r="C95" s="184"/>
      <c r="D95" s="77"/>
      <c r="E95" s="25"/>
      <c r="F95" s="25">
        <v>4.8</v>
      </c>
      <c r="G95" s="25">
        <v>4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>
        <v>1.4999999999999999E-4</v>
      </c>
      <c r="T95" s="25"/>
      <c r="U95" s="25"/>
      <c r="V95" s="25"/>
      <c r="W95" s="25"/>
      <c r="X95" s="25"/>
    </row>
    <row r="96" spans="1:24" s="67" customFormat="1" ht="12" customHeight="1" x14ac:dyDescent="0.2">
      <c r="A96" s="182" t="s">
        <v>27</v>
      </c>
      <c r="B96" s="183"/>
      <c r="C96" s="184"/>
      <c r="D96" s="43"/>
      <c r="E96" s="28"/>
      <c r="F96" s="28">
        <v>15</v>
      </c>
      <c r="G96" s="28">
        <v>15</v>
      </c>
      <c r="H96" s="23"/>
      <c r="I96" s="23"/>
      <c r="J96" s="23"/>
      <c r="K96" s="23"/>
      <c r="L96" s="23"/>
      <c r="M96" s="23"/>
      <c r="N96" s="23"/>
      <c r="O96" s="23"/>
      <c r="P96" s="25"/>
      <c r="Q96" s="25"/>
      <c r="R96" s="25"/>
      <c r="S96" s="25"/>
      <c r="T96" s="23"/>
      <c r="U96" s="23"/>
      <c r="V96" s="23"/>
      <c r="W96" s="23"/>
      <c r="X96" s="23"/>
    </row>
    <row r="97" spans="1:24" ht="14.25" customHeight="1" x14ac:dyDescent="0.25">
      <c r="A97" s="176" t="s">
        <v>127</v>
      </c>
      <c r="B97" s="177"/>
      <c r="C97" s="178"/>
      <c r="D97" s="23" t="s">
        <v>128</v>
      </c>
      <c r="E97" s="23">
        <v>150</v>
      </c>
      <c r="F97" s="23"/>
      <c r="G97" s="23"/>
      <c r="H97" s="23">
        <v>5.63</v>
      </c>
      <c r="I97" s="23">
        <v>5.98</v>
      </c>
      <c r="J97" s="23">
        <v>31.47</v>
      </c>
      <c r="K97" s="39">
        <v>202.21</v>
      </c>
      <c r="L97" s="23">
        <v>5.8999999999999997E-2</v>
      </c>
      <c r="M97" s="23">
        <v>0</v>
      </c>
      <c r="N97" s="23">
        <v>29.52</v>
      </c>
      <c r="O97" s="23">
        <v>2.9000000000000001E-2</v>
      </c>
      <c r="P97" s="44">
        <f>SUM(P98:P101)</f>
        <v>7.4999999999999997E-2</v>
      </c>
      <c r="Q97" s="44">
        <f>SUM(Q99:Q101)</f>
        <v>1.6000000000000001E-3</v>
      </c>
      <c r="R97" s="44">
        <f>SUM(R99:R101)</f>
        <v>0.95</v>
      </c>
      <c r="S97" s="44">
        <f>SUM(S99:S101)</f>
        <v>1.2200000000000001E-2</v>
      </c>
      <c r="T97" s="23">
        <v>12.55</v>
      </c>
      <c r="U97" s="23">
        <v>38.520000000000003</v>
      </c>
      <c r="V97" s="23">
        <v>38.82</v>
      </c>
      <c r="W97" s="23">
        <v>8.41</v>
      </c>
      <c r="X97" s="23">
        <v>0.84</v>
      </c>
    </row>
    <row r="98" spans="1:24" ht="12.75" customHeight="1" x14ac:dyDescent="0.25">
      <c r="A98" s="176" t="s">
        <v>129</v>
      </c>
      <c r="B98" s="177"/>
      <c r="C98" s="178"/>
      <c r="D98" s="23"/>
      <c r="E98" s="23">
        <v>5</v>
      </c>
      <c r="F98" s="23"/>
      <c r="G98" s="23"/>
      <c r="H98" s="23"/>
      <c r="I98" s="23"/>
      <c r="J98" s="23"/>
      <c r="K98" s="39"/>
      <c r="L98" s="25"/>
      <c r="M98" s="25"/>
      <c r="N98" s="25"/>
      <c r="O98" s="25"/>
      <c r="P98" s="25"/>
      <c r="T98" s="25"/>
      <c r="U98" s="25"/>
      <c r="V98" s="25"/>
      <c r="W98" s="25"/>
      <c r="X98" s="25"/>
    </row>
    <row r="99" spans="1:24" ht="13.5" customHeight="1" x14ac:dyDescent="0.25">
      <c r="A99" s="170" t="s">
        <v>312</v>
      </c>
      <c r="B99" s="171"/>
      <c r="C99" s="172"/>
      <c r="D99" s="25"/>
      <c r="E99" s="25"/>
      <c r="F99" s="25">
        <v>53</v>
      </c>
      <c r="G99" s="25">
        <v>53</v>
      </c>
      <c r="H99" s="25"/>
      <c r="I99" s="25"/>
      <c r="J99" s="25"/>
      <c r="K99" s="42"/>
      <c r="L99" s="25"/>
      <c r="M99" s="25"/>
      <c r="N99" s="25"/>
      <c r="O99" s="25"/>
      <c r="P99" s="25"/>
      <c r="Q99" s="25">
        <v>1.1000000000000001E-3</v>
      </c>
      <c r="R99" s="25">
        <v>0.95</v>
      </c>
      <c r="S99" s="25">
        <v>1.2200000000000001E-2</v>
      </c>
      <c r="T99" s="25"/>
      <c r="U99" s="25"/>
      <c r="V99" s="25"/>
      <c r="W99" s="25"/>
      <c r="X99" s="25"/>
    </row>
    <row r="100" spans="1:24" ht="13.5" customHeight="1" x14ac:dyDescent="0.25">
      <c r="A100" s="238" t="s">
        <v>26</v>
      </c>
      <c r="B100" s="238"/>
      <c r="C100" s="238"/>
      <c r="D100" s="25"/>
      <c r="E100" s="25"/>
      <c r="F100" s="25">
        <v>5</v>
      </c>
      <c r="G100" s="25">
        <v>5</v>
      </c>
      <c r="H100" s="25"/>
      <c r="I100" s="25"/>
      <c r="J100" s="25"/>
      <c r="K100" s="42"/>
      <c r="L100" s="25"/>
      <c r="M100" s="25"/>
      <c r="N100" s="25"/>
      <c r="O100" s="25"/>
      <c r="P100" s="130">
        <v>7.4999999999999997E-2</v>
      </c>
      <c r="Q100" s="130">
        <v>5.0000000000000001E-4</v>
      </c>
      <c r="R100" s="37"/>
      <c r="S100" s="37"/>
      <c r="T100" s="25"/>
      <c r="U100" s="25"/>
      <c r="V100" s="25"/>
      <c r="W100" s="25"/>
      <c r="X100" s="25"/>
    </row>
    <row r="101" spans="1:24" ht="12" customHeight="1" x14ac:dyDescent="0.25">
      <c r="A101" s="170" t="s">
        <v>27</v>
      </c>
      <c r="B101" s="171"/>
      <c r="C101" s="172"/>
      <c r="D101" s="25"/>
      <c r="E101" s="25"/>
      <c r="F101" s="25">
        <v>318</v>
      </c>
      <c r="G101" s="25">
        <v>318</v>
      </c>
      <c r="H101" s="25"/>
      <c r="I101" s="25"/>
      <c r="J101" s="25"/>
      <c r="K101" s="42"/>
      <c r="L101" s="25"/>
      <c r="M101" s="25"/>
      <c r="N101" s="25"/>
      <c r="O101" s="25"/>
      <c r="P101" s="37"/>
      <c r="Q101" s="37"/>
      <c r="R101" s="37"/>
      <c r="S101" s="37"/>
      <c r="T101" s="25"/>
      <c r="U101" s="25"/>
      <c r="V101" s="25"/>
      <c r="W101" s="25"/>
      <c r="X101" s="25"/>
    </row>
    <row r="102" spans="1:24" ht="14.25" customHeight="1" x14ac:dyDescent="0.25">
      <c r="A102" s="176" t="s">
        <v>219</v>
      </c>
      <c r="B102" s="177"/>
      <c r="C102" s="178"/>
      <c r="D102" s="23" t="s">
        <v>220</v>
      </c>
      <c r="E102" s="23">
        <v>100</v>
      </c>
      <c r="F102" s="25"/>
      <c r="G102" s="25"/>
      <c r="H102" s="23">
        <v>1.76</v>
      </c>
      <c r="I102" s="23">
        <v>5.32</v>
      </c>
      <c r="J102" s="23">
        <v>7.54</v>
      </c>
      <c r="K102" s="39">
        <v>83</v>
      </c>
      <c r="L102" s="23">
        <v>0.04</v>
      </c>
      <c r="M102" s="23">
        <v>4.32</v>
      </c>
      <c r="N102" s="23">
        <v>30</v>
      </c>
      <c r="O102" s="23">
        <v>7.0000000000000007E-2</v>
      </c>
      <c r="P102" s="37">
        <f>SUM(P103:P106)</f>
        <v>2.7E-2</v>
      </c>
      <c r="Q102" s="37">
        <f t="shared" ref="Q102:S102" si="19">SUM(Q103:Q106)</f>
        <v>4.3999999999999994E-3</v>
      </c>
      <c r="R102" s="37">
        <f t="shared" si="19"/>
        <v>0</v>
      </c>
      <c r="S102" s="37">
        <f t="shared" si="19"/>
        <v>2.3999999999999998E-3</v>
      </c>
      <c r="T102" s="23">
        <v>46.06</v>
      </c>
      <c r="U102" s="23">
        <v>157.36000000000001</v>
      </c>
      <c r="V102" s="23">
        <v>47.78</v>
      </c>
      <c r="W102" s="23">
        <v>18.670000000000002</v>
      </c>
      <c r="X102" s="23">
        <v>0.54</v>
      </c>
    </row>
    <row r="103" spans="1:24" x14ac:dyDescent="0.25">
      <c r="A103" s="176" t="s">
        <v>221</v>
      </c>
      <c r="B103" s="177"/>
      <c r="C103" s="178"/>
      <c r="D103" s="28"/>
      <c r="E103" s="28"/>
      <c r="F103" s="28"/>
      <c r="G103" s="28"/>
      <c r="H103" s="25"/>
      <c r="I103" s="25"/>
      <c r="J103" s="25"/>
      <c r="K103" s="42"/>
      <c r="L103" s="25"/>
      <c r="M103" s="25"/>
      <c r="N103" s="25"/>
      <c r="O103" s="25"/>
      <c r="P103" s="37"/>
      <c r="Q103" s="37"/>
      <c r="R103" s="37"/>
      <c r="S103" s="37"/>
      <c r="T103" s="25"/>
      <c r="U103" s="25"/>
      <c r="V103" s="25"/>
      <c r="W103" s="25"/>
      <c r="X103" s="25"/>
    </row>
    <row r="104" spans="1:24" x14ac:dyDescent="0.25">
      <c r="A104" s="182" t="s">
        <v>44</v>
      </c>
      <c r="B104" s="171"/>
      <c r="C104" s="172"/>
      <c r="D104" s="28"/>
      <c r="E104" s="28"/>
      <c r="F104" s="28">
        <v>136</v>
      </c>
      <c r="G104" s="28">
        <v>109</v>
      </c>
      <c r="H104" s="25"/>
      <c r="I104" s="25"/>
      <c r="J104" s="25"/>
      <c r="K104" s="42"/>
      <c r="L104" s="25"/>
      <c r="M104" s="25"/>
      <c r="N104" s="25"/>
      <c r="O104" s="25"/>
      <c r="P104" s="23"/>
      <c r="Q104" s="28">
        <v>4.1999999999999997E-3</v>
      </c>
      <c r="R104" s="28"/>
      <c r="S104" s="28">
        <v>2.3999999999999998E-3</v>
      </c>
      <c r="T104" s="25"/>
      <c r="U104" s="25"/>
      <c r="V104" s="25"/>
      <c r="W104" s="25"/>
      <c r="X104" s="25"/>
    </row>
    <row r="105" spans="1:24" x14ac:dyDescent="0.25">
      <c r="A105" s="182" t="s">
        <v>26</v>
      </c>
      <c r="B105" s="171"/>
      <c r="C105" s="172"/>
      <c r="D105" s="28"/>
      <c r="E105" s="28"/>
      <c r="F105" s="28">
        <v>3</v>
      </c>
      <c r="G105" s="28">
        <v>3</v>
      </c>
      <c r="H105" s="25"/>
      <c r="I105" s="25"/>
      <c r="J105" s="25"/>
      <c r="K105" s="42"/>
      <c r="L105" s="25"/>
      <c r="M105" s="25"/>
      <c r="N105" s="25"/>
      <c r="O105" s="25"/>
      <c r="P105" s="25">
        <v>2.7E-2</v>
      </c>
      <c r="Q105" s="25">
        <v>2.0000000000000001E-4</v>
      </c>
      <c r="R105" s="25"/>
      <c r="S105" s="25"/>
      <c r="T105" s="25"/>
      <c r="U105" s="25"/>
      <c r="V105" s="25"/>
      <c r="W105" s="25"/>
      <c r="X105" s="25"/>
    </row>
    <row r="106" spans="1:24" x14ac:dyDescent="0.25">
      <c r="A106" s="238" t="s">
        <v>27</v>
      </c>
      <c r="B106" s="239"/>
      <c r="C106" s="239"/>
      <c r="D106" s="25"/>
      <c r="E106" s="25"/>
      <c r="F106" s="25">
        <v>32.700000000000003</v>
      </c>
      <c r="G106" s="25">
        <v>32.700000000000003</v>
      </c>
      <c r="H106" s="25"/>
      <c r="I106" s="101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x14ac:dyDescent="0.25">
      <c r="A107" s="176" t="s">
        <v>169</v>
      </c>
      <c r="B107" s="177"/>
      <c r="C107" s="178"/>
      <c r="D107" s="23" t="s">
        <v>174</v>
      </c>
      <c r="E107" s="23">
        <v>25</v>
      </c>
      <c r="F107" s="23"/>
      <c r="G107" s="23"/>
      <c r="H107" s="23">
        <v>0.51</v>
      </c>
      <c r="I107" s="23">
        <v>1.31</v>
      </c>
      <c r="J107" s="23">
        <v>1.77</v>
      </c>
      <c r="K107" s="23">
        <v>20.95</v>
      </c>
      <c r="L107" s="23">
        <v>6.0000000000000001E-3</v>
      </c>
      <c r="M107" s="23">
        <v>0.08</v>
      </c>
      <c r="N107" s="23">
        <v>7.2</v>
      </c>
      <c r="O107" s="23">
        <v>1.9E-2</v>
      </c>
      <c r="P107" s="44">
        <f>SUM(P108:P112)</f>
        <v>5.7700000000000001E-2</v>
      </c>
      <c r="Q107" s="44">
        <f t="shared" ref="Q107:S107" si="20">SUM(Q108:Q112)</f>
        <v>2.1299999999999999E-3</v>
      </c>
      <c r="R107" s="44">
        <f t="shared" si="20"/>
        <v>2.8000000000000003E-4</v>
      </c>
      <c r="S107" s="44">
        <f t="shared" si="20"/>
        <v>6.6E-3</v>
      </c>
      <c r="T107" s="23">
        <v>16.46</v>
      </c>
      <c r="U107" s="23">
        <v>20.5</v>
      </c>
      <c r="V107" s="23">
        <v>12.72</v>
      </c>
      <c r="W107" s="23">
        <v>2.35</v>
      </c>
      <c r="X107" s="23">
        <v>0.05</v>
      </c>
    </row>
    <row r="108" spans="1:24" ht="13.5" customHeight="1" x14ac:dyDescent="0.25">
      <c r="A108" s="182" t="s">
        <v>24</v>
      </c>
      <c r="B108" s="171"/>
      <c r="C108" s="172"/>
      <c r="D108" s="28"/>
      <c r="E108" s="28"/>
      <c r="F108" s="28">
        <v>12.5</v>
      </c>
      <c r="G108" s="28">
        <v>12.5</v>
      </c>
      <c r="H108" s="28"/>
      <c r="I108" s="102"/>
      <c r="J108" s="102"/>
      <c r="K108" s="28"/>
      <c r="L108" s="28"/>
      <c r="M108" s="28"/>
      <c r="N108" s="28"/>
      <c r="O108" s="28"/>
      <c r="P108" s="25">
        <v>3.7499999999999999E-2</v>
      </c>
      <c r="Q108" s="25">
        <v>2E-3</v>
      </c>
      <c r="R108" s="25">
        <v>2.0000000000000001E-4</v>
      </c>
      <c r="S108" s="25">
        <v>6.3E-3</v>
      </c>
      <c r="T108" s="28"/>
      <c r="U108" s="28"/>
      <c r="V108" s="28"/>
      <c r="W108" s="28"/>
      <c r="X108" s="28"/>
    </row>
    <row r="109" spans="1:24" ht="15" customHeight="1" x14ac:dyDescent="0.25">
      <c r="A109" s="182" t="s">
        <v>26</v>
      </c>
      <c r="B109" s="171"/>
      <c r="C109" s="172"/>
      <c r="D109" s="25"/>
      <c r="E109" s="25"/>
      <c r="F109" s="25">
        <v>1.35</v>
      </c>
      <c r="G109" s="25">
        <v>1.35</v>
      </c>
      <c r="H109" s="25"/>
      <c r="I109" s="101"/>
      <c r="J109" s="25"/>
      <c r="K109" s="25"/>
      <c r="L109" s="25"/>
      <c r="M109" s="25"/>
      <c r="N109" s="25"/>
      <c r="O109" s="25"/>
      <c r="P109" s="168">
        <v>2.0199999999999999E-2</v>
      </c>
      <c r="Q109" s="168">
        <v>1E-4</v>
      </c>
      <c r="R109" s="168"/>
      <c r="S109" s="168"/>
      <c r="T109" s="25"/>
      <c r="U109" s="25"/>
      <c r="V109" s="25"/>
      <c r="W109" s="25"/>
      <c r="X109" s="25"/>
    </row>
    <row r="110" spans="1:24" ht="15" customHeight="1" x14ac:dyDescent="0.25">
      <c r="A110" s="182" t="s">
        <v>55</v>
      </c>
      <c r="B110" s="171"/>
      <c r="C110" s="172"/>
      <c r="D110" s="25"/>
      <c r="E110" s="25"/>
      <c r="F110" s="25">
        <v>1.35</v>
      </c>
      <c r="G110" s="25">
        <v>1.35</v>
      </c>
      <c r="H110" s="25"/>
      <c r="I110" s="101"/>
      <c r="J110" s="25"/>
      <c r="K110" s="25"/>
      <c r="L110" s="25"/>
      <c r="M110" s="25"/>
      <c r="N110" s="25"/>
      <c r="O110" s="25"/>
      <c r="P110" s="28"/>
      <c r="Q110" s="28">
        <v>3.0000000000000001E-5</v>
      </c>
      <c r="R110" s="28">
        <v>8.0000000000000007E-5</v>
      </c>
      <c r="S110" s="28">
        <v>2.9999999999999997E-4</v>
      </c>
      <c r="T110" s="25"/>
      <c r="U110" s="25"/>
      <c r="V110" s="25"/>
      <c r="W110" s="25"/>
      <c r="X110" s="25"/>
    </row>
    <row r="111" spans="1:24" ht="12.75" customHeight="1" x14ac:dyDescent="0.25">
      <c r="A111" s="182" t="s">
        <v>67</v>
      </c>
      <c r="B111" s="171"/>
      <c r="C111" s="172"/>
      <c r="D111" s="25"/>
      <c r="E111" s="25"/>
      <c r="F111" s="25">
        <v>0.15</v>
      </c>
      <c r="G111" s="25">
        <v>0.15</v>
      </c>
      <c r="H111" s="25"/>
      <c r="I111" s="101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 x14ac:dyDescent="0.25">
      <c r="A112" s="182" t="s">
        <v>27</v>
      </c>
      <c r="B112" s="171"/>
      <c r="C112" s="172"/>
      <c r="D112" s="25"/>
      <c r="E112" s="25"/>
      <c r="F112" s="25">
        <v>12.5</v>
      </c>
      <c r="G112" s="25">
        <v>12.5</v>
      </c>
      <c r="H112" s="25"/>
      <c r="I112" s="101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x14ac:dyDescent="0.25">
      <c r="A113" s="237" t="s">
        <v>81</v>
      </c>
      <c r="B113" s="237"/>
      <c r="C113" s="237"/>
      <c r="D113" s="23" t="s">
        <v>82</v>
      </c>
      <c r="E113" s="23">
        <v>200</v>
      </c>
      <c r="F113" s="23"/>
      <c r="G113" s="23"/>
      <c r="H113" s="23">
        <v>0.13</v>
      </c>
      <c r="I113" s="23">
        <v>0.02</v>
      </c>
      <c r="J113" s="23">
        <v>15.2</v>
      </c>
      <c r="K113" s="23">
        <v>62</v>
      </c>
      <c r="L113" s="23">
        <v>0</v>
      </c>
      <c r="M113" s="23">
        <v>2.83</v>
      </c>
      <c r="N113" s="23">
        <v>0</v>
      </c>
      <c r="O113" s="23">
        <v>0</v>
      </c>
      <c r="P113" s="23">
        <f>SUM(P114:P117)</f>
        <v>0</v>
      </c>
      <c r="Q113" s="23">
        <f t="shared" ref="Q113:S113" si="21">SUM(Q114:Q117)</f>
        <v>0</v>
      </c>
      <c r="R113" s="23">
        <f t="shared" si="21"/>
        <v>0</v>
      </c>
      <c r="S113" s="23">
        <f t="shared" si="21"/>
        <v>5.0000000000000001E-4</v>
      </c>
      <c r="T113" s="23">
        <v>14.2</v>
      </c>
      <c r="U113" s="23">
        <v>21.3</v>
      </c>
      <c r="V113" s="23">
        <v>4.4000000000000004</v>
      </c>
      <c r="W113" s="23">
        <v>2.4</v>
      </c>
      <c r="X113" s="23">
        <v>0.36</v>
      </c>
    </row>
    <row r="114" spans="1:24" x14ac:dyDescent="0.25">
      <c r="A114" s="238" t="s">
        <v>67</v>
      </c>
      <c r="B114" s="238"/>
      <c r="C114" s="238"/>
      <c r="D114" s="25"/>
      <c r="E114" s="25"/>
      <c r="F114" s="25">
        <v>15</v>
      </c>
      <c r="G114" s="25">
        <v>15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x14ac:dyDescent="0.25">
      <c r="A115" s="239" t="s">
        <v>31</v>
      </c>
      <c r="B115" s="239"/>
      <c r="C115" s="239"/>
      <c r="D115" s="25"/>
      <c r="E115" s="25"/>
      <c r="F115" s="25">
        <v>0.5</v>
      </c>
      <c r="G115" s="25">
        <v>0.5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>
        <v>5.0000000000000001E-4</v>
      </c>
      <c r="T115" s="25"/>
      <c r="U115" s="25"/>
      <c r="V115" s="25"/>
      <c r="W115" s="25"/>
      <c r="X115" s="25"/>
    </row>
    <row r="116" spans="1:24" x14ac:dyDescent="0.25">
      <c r="A116" s="239" t="s">
        <v>27</v>
      </c>
      <c r="B116" s="239"/>
      <c r="C116" s="239"/>
      <c r="D116" s="28"/>
      <c r="E116" s="28"/>
      <c r="F116" s="28">
        <v>200</v>
      </c>
      <c r="G116" s="28">
        <v>200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x14ac:dyDescent="0.25">
      <c r="A117" s="182" t="s">
        <v>83</v>
      </c>
      <c r="B117" s="183"/>
      <c r="C117" s="184"/>
      <c r="D117" s="28"/>
      <c r="E117" s="28"/>
      <c r="F117" s="28">
        <v>8</v>
      </c>
      <c r="G117" s="28">
        <v>7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3.5" customHeight="1" x14ac:dyDescent="0.25">
      <c r="A118" s="176" t="s">
        <v>286</v>
      </c>
      <c r="B118" s="177"/>
      <c r="C118" s="178"/>
      <c r="D118" s="84"/>
      <c r="E118" s="45">
        <v>15</v>
      </c>
      <c r="F118" s="45">
        <v>15</v>
      </c>
      <c r="G118" s="45"/>
      <c r="H118" s="45">
        <v>1.1499999999999999</v>
      </c>
      <c r="I118" s="45">
        <v>0.21</v>
      </c>
      <c r="J118" s="45">
        <v>5.65</v>
      </c>
      <c r="K118" s="87">
        <v>30.15</v>
      </c>
      <c r="L118" s="46">
        <v>0.03</v>
      </c>
      <c r="M118" s="46">
        <v>0</v>
      </c>
      <c r="N118" s="46">
        <v>0</v>
      </c>
      <c r="O118" s="46">
        <v>1.2999999999999999E-2</v>
      </c>
      <c r="P118" s="23">
        <v>0</v>
      </c>
      <c r="Q118" s="24">
        <v>8.0000000000000004E-4</v>
      </c>
      <c r="R118" s="23">
        <v>0</v>
      </c>
      <c r="S118" s="23">
        <v>0</v>
      </c>
      <c r="T118" s="46">
        <v>4.95</v>
      </c>
      <c r="U118" s="46">
        <v>36.6</v>
      </c>
      <c r="V118" s="46">
        <v>29.1</v>
      </c>
      <c r="W118" s="46">
        <v>8.5500000000000007</v>
      </c>
      <c r="X118" s="46">
        <v>0.67</v>
      </c>
    </row>
    <row r="119" spans="1:24" ht="13.5" customHeight="1" x14ac:dyDescent="0.25">
      <c r="A119" s="176" t="s">
        <v>32</v>
      </c>
      <c r="B119" s="177"/>
      <c r="C119" s="178"/>
      <c r="D119" s="26"/>
      <c r="E119" s="24">
        <v>25</v>
      </c>
      <c r="F119" s="24">
        <v>25</v>
      </c>
      <c r="G119" s="24"/>
      <c r="H119" s="24">
        <v>1.97</v>
      </c>
      <c r="I119" s="24">
        <v>0.25</v>
      </c>
      <c r="J119" s="24">
        <v>12.07</v>
      </c>
      <c r="K119" s="36">
        <v>58.45</v>
      </c>
      <c r="L119" s="23">
        <v>2.5000000000000001E-2</v>
      </c>
      <c r="M119" s="23">
        <v>0</v>
      </c>
      <c r="N119" s="23">
        <v>0</v>
      </c>
      <c r="O119" s="23">
        <v>0</v>
      </c>
      <c r="P119" s="23">
        <v>0</v>
      </c>
      <c r="Q119" s="23">
        <v>1.4E-3</v>
      </c>
      <c r="R119" s="23">
        <v>5.4999999999999997E-3</v>
      </c>
      <c r="S119" s="23">
        <v>7.1999999999999998E-3</v>
      </c>
      <c r="T119" s="23">
        <v>5.75</v>
      </c>
      <c r="U119" s="23">
        <v>0</v>
      </c>
      <c r="V119" s="23">
        <v>21.75</v>
      </c>
      <c r="W119" s="23">
        <v>8.25</v>
      </c>
      <c r="X119" s="23">
        <v>0.27</v>
      </c>
    </row>
    <row r="120" spans="1:24" x14ac:dyDescent="0.25">
      <c r="A120" s="176" t="s">
        <v>269</v>
      </c>
      <c r="B120" s="177"/>
      <c r="C120" s="178"/>
      <c r="D120" s="19"/>
      <c r="E120" s="37">
        <f>SUM(E86:E119)</f>
        <v>630</v>
      </c>
      <c r="F120" s="37"/>
      <c r="G120" s="37"/>
      <c r="H120" s="37">
        <f t="shared" ref="H120:X120" si="22">SUM(H86:H119)</f>
        <v>13.920000000000002</v>
      </c>
      <c r="I120" s="37">
        <f t="shared" si="22"/>
        <v>22.14</v>
      </c>
      <c r="J120" s="37">
        <f t="shared" si="22"/>
        <v>78.54000000000002</v>
      </c>
      <c r="K120" s="37">
        <f t="shared" si="22"/>
        <v>617.37</v>
      </c>
      <c r="L120" s="37">
        <f t="shared" si="22"/>
        <v>0.34499999999999997</v>
      </c>
      <c r="M120" s="37">
        <f t="shared" si="22"/>
        <v>33.47</v>
      </c>
      <c r="N120" s="37">
        <f t="shared" si="22"/>
        <v>5061.0199999999995</v>
      </c>
      <c r="O120" s="37">
        <f t="shared" si="22"/>
        <v>1.3969999999999998</v>
      </c>
      <c r="P120" s="37">
        <f>SUM(P86+P91+P97+P102+P107+P113+P118+P119)</f>
        <v>4.8133999999999997</v>
      </c>
      <c r="Q120" s="37">
        <f t="shared" ref="Q120:S120" si="23">SUM(Q86+Q91+Q97+Q102+Q107+Q113+Q118+Q119)</f>
        <v>2.018E-2</v>
      </c>
      <c r="R120" s="37">
        <f t="shared" si="23"/>
        <v>0.96536999999999984</v>
      </c>
      <c r="S120" s="37">
        <f t="shared" si="23"/>
        <v>3.0280000000000001E-2</v>
      </c>
      <c r="T120" s="37">
        <f t="shared" si="22"/>
        <v>129.46</v>
      </c>
      <c r="U120" s="37">
        <f t="shared" si="22"/>
        <v>470.97000000000008</v>
      </c>
      <c r="V120" s="37">
        <f t="shared" si="22"/>
        <v>362.09000000000003</v>
      </c>
      <c r="W120" s="37">
        <f t="shared" si="22"/>
        <v>63.629999999999995</v>
      </c>
      <c r="X120" s="37">
        <f t="shared" si="22"/>
        <v>7.0600000000000005</v>
      </c>
    </row>
    <row r="121" spans="1:24" ht="12.75" customHeight="1" x14ac:dyDescent="0.25">
      <c r="A121" s="170"/>
      <c r="B121" s="171"/>
      <c r="C121" s="172"/>
      <c r="D121" s="185" t="s">
        <v>270</v>
      </c>
      <c r="E121" s="186"/>
      <c r="F121" s="186"/>
      <c r="G121" s="187"/>
      <c r="H121" s="25"/>
      <c r="I121" s="25"/>
      <c r="J121" s="25"/>
      <c r="K121" s="42"/>
      <c r="L121" s="25"/>
      <c r="M121" s="25"/>
      <c r="N121" s="25"/>
      <c r="O121" s="25"/>
      <c r="P121" s="47"/>
      <c r="Q121" s="47"/>
      <c r="R121" s="47"/>
      <c r="S121" s="47"/>
      <c r="T121" s="25"/>
      <c r="U121" s="25"/>
      <c r="V121" s="25"/>
      <c r="W121" s="25"/>
      <c r="X121" s="25"/>
    </row>
    <row r="122" spans="1:24" ht="12.75" customHeight="1" x14ac:dyDescent="0.25">
      <c r="A122" s="176" t="s">
        <v>149</v>
      </c>
      <c r="B122" s="177"/>
      <c r="C122" s="178"/>
      <c r="D122" s="45" t="s">
        <v>63</v>
      </c>
      <c r="E122" s="107">
        <v>190</v>
      </c>
      <c r="F122" s="45">
        <v>196</v>
      </c>
      <c r="G122" s="108">
        <v>190</v>
      </c>
      <c r="H122" s="46">
        <v>5.52</v>
      </c>
      <c r="I122" s="46">
        <v>4.76</v>
      </c>
      <c r="J122" s="46">
        <v>8</v>
      </c>
      <c r="K122" s="79">
        <v>97.14</v>
      </c>
      <c r="L122" s="46">
        <v>3.7999999999999999E-2</v>
      </c>
      <c r="M122" s="46">
        <v>0.56999999999999995</v>
      </c>
      <c r="N122" s="46">
        <v>38.090000000000003</v>
      </c>
      <c r="O122" s="46">
        <v>0.27</v>
      </c>
      <c r="P122" s="23">
        <v>0.95</v>
      </c>
      <c r="Q122" s="23">
        <v>0</v>
      </c>
      <c r="R122" s="23">
        <v>0</v>
      </c>
      <c r="S122" s="23">
        <v>0</v>
      </c>
      <c r="T122" s="46">
        <v>236.19</v>
      </c>
      <c r="U122" s="46">
        <v>278.08999999999997</v>
      </c>
      <c r="V122" s="46">
        <v>175.24</v>
      </c>
      <c r="W122" s="46">
        <v>26.67</v>
      </c>
      <c r="X122" s="46">
        <v>0.19</v>
      </c>
    </row>
    <row r="123" spans="1:24" ht="12" customHeight="1" x14ac:dyDescent="0.25">
      <c r="A123" s="234" t="s">
        <v>306</v>
      </c>
      <c r="B123" s="235"/>
      <c r="C123" s="236"/>
      <c r="D123" s="23"/>
      <c r="E123" s="23">
        <v>10</v>
      </c>
      <c r="F123" s="23"/>
      <c r="G123" s="23"/>
      <c r="H123" s="23">
        <v>0.75</v>
      </c>
      <c r="I123" s="23">
        <v>1.33</v>
      </c>
      <c r="J123" s="23">
        <v>6.61</v>
      </c>
      <c r="K123" s="23">
        <v>41.5</v>
      </c>
      <c r="L123" s="23">
        <v>0</v>
      </c>
      <c r="M123" s="23">
        <v>0</v>
      </c>
      <c r="N123" s="23">
        <v>0</v>
      </c>
      <c r="O123" s="23">
        <v>0</v>
      </c>
      <c r="P123" s="47"/>
      <c r="Q123" s="47"/>
      <c r="R123" s="47"/>
      <c r="S123" s="47"/>
      <c r="T123" s="23">
        <v>0</v>
      </c>
      <c r="U123" s="23">
        <v>0</v>
      </c>
      <c r="V123" s="23">
        <v>0</v>
      </c>
      <c r="W123" s="23">
        <v>0</v>
      </c>
      <c r="X123" s="23">
        <v>0</v>
      </c>
    </row>
    <row r="124" spans="1:24" ht="13.5" customHeight="1" x14ac:dyDescent="0.25">
      <c r="A124" s="176" t="s">
        <v>271</v>
      </c>
      <c r="B124" s="177"/>
      <c r="C124" s="178"/>
      <c r="D124" s="23"/>
      <c r="E124" s="23">
        <f>SUM(E122:E123)</f>
        <v>200</v>
      </c>
      <c r="F124" s="23"/>
      <c r="G124" s="23"/>
      <c r="H124" s="23">
        <f>SUM(H122:H123)</f>
        <v>6.27</v>
      </c>
      <c r="I124" s="23">
        <f t="shared" ref="I124:X124" si="24">SUM(I122:I123)</f>
        <v>6.09</v>
      </c>
      <c r="J124" s="23">
        <f t="shared" si="24"/>
        <v>14.61</v>
      </c>
      <c r="K124" s="23">
        <f t="shared" si="24"/>
        <v>138.63999999999999</v>
      </c>
      <c r="L124" s="23">
        <f t="shared" si="24"/>
        <v>3.7999999999999999E-2</v>
      </c>
      <c r="M124" s="23">
        <f t="shared" si="24"/>
        <v>0.56999999999999995</v>
      </c>
      <c r="N124" s="23">
        <f t="shared" si="24"/>
        <v>38.090000000000003</v>
      </c>
      <c r="O124" s="23">
        <f t="shared" si="24"/>
        <v>0.27</v>
      </c>
      <c r="P124" s="23">
        <f t="shared" si="24"/>
        <v>0.95</v>
      </c>
      <c r="Q124" s="23">
        <f t="shared" si="24"/>
        <v>0</v>
      </c>
      <c r="R124" s="23">
        <f t="shared" si="24"/>
        <v>0</v>
      </c>
      <c r="S124" s="23">
        <f t="shared" si="24"/>
        <v>0</v>
      </c>
      <c r="T124" s="23">
        <f t="shared" si="24"/>
        <v>236.19</v>
      </c>
      <c r="U124" s="23">
        <f t="shared" si="24"/>
        <v>278.08999999999997</v>
      </c>
      <c r="V124" s="23">
        <f t="shared" si="24"/>
        <v>175.24</v>
      </c>
      <c r="W124" s="23">
        <f t="shared" si="24"/>
        <v>26.67</v>
      </c>
      <c r="X124" s="23">
        <f t="shared" si="24"/>
        <v>0.19</v>
      </c>
    </row>
    <row r="125" spans="1:24" x14ac:dyDescent="0.25">
      <c r="A125" s="176" t="s">
        <v>226</v>
      </c>
      <c r="B125" s="177"/>
      <c r="C125" s="178"/>
      <c r="D125" s="19"/>
      <c r="E125" s="147">
        <f>SUM(E124+E120+E84+E59+E26+E23)</f>
        <v>2833</v>
      </c>
      <c r="F125" s="148"/>
      <c r="G125" s="148"/>
      <c r="H125" s="148">
        <f t="shared" ref="H125:X125" si="25">SUM(H124+H120+H84+H59+H26+H23)</f>
        <v>92.41</v>
      </c>
      <c r="I125" s="148">
        <f t="shared" si="25"/>
        <v>106.68000000000002</v>
      </c>
      <c r="J125" s="148">
        <f t="shared" si="25"/>
        <v>370.11</v>
      </c>
      <c r="K125" s="148">
        <f t="shared" si="25"/>
        <v>2894.32</v>
      </c>
      <c r="L125" s="148">
        <f t="shared" si="25"/>
        <v>1.7480000000000002</v>
      </c>
      <c r="M125" s="148">
        <f t="shared" si="25"/>
        <v>89.49</v>
      </c>
      <c r="N125" s="148">
        <f t="shared" si="25"/>
        <v>5511.51</v>
      </c>
      <c r="O125" s="149">
        <f t="shared" si="25"/>
        <v>3.1959999999999997</v>
      </c>
      <c r="P125" s="149">
        <f t="shared" si="25"/>
        <v>9.1455999999999982</v>
      </c>
      <c r="Q125" s="149">
        <f t="shared" si="25"/>
        <v>0.21328</v>
      </c>
      <c r="R125" s="149">
        <f t="shared" si="25"/>
        <v>1.0216599999999998</v>
      </c>
      <c r="S125" s="149">
        <f t="shared" si="25"/>
        <v>1.0460799999999999</v>
      </c>
      <c r="T125" s="148">
        <f t="shared" si="25"/>
        <v>1256.1999999999998</v>
      </c>
      <c r="U125" s="148">
        <f t="shared" si="25"/>
        <v>4453.16</v>
      </c>
      <c r="V125" s="148">
        <f t="shared" si="25"/>
        <v>1926.9099999999999</v>
      </c>
      <c r="W125" s="148">
        <f t="shared" si="25"/>
        <v>434.1</v>
      </c>
      <c r="X125" s="148">
        <f t="shared" si="25"/>
        <v>29.47</v>
      </c>
    </row>
  </sheetData>
  <mergeCells count="157">
    <mergeCell ref="D85:G85"/>
    <mergeCell ref="A60:C60"/>
    <mergeCell ref="A125:C125"/>
    <mergeCell ref="A118:C118"/>
    <mergeCell ref="A119:C119"/>
    <mergeCell ref="A78:C78"/>
    <mergeCell ref="A84:C84"/>
    <mergeCell ref="A85:C85"/>
    <mergeCell ref="A120:C120"/>
    <mergeCell ref="A121:C121"/>
    <mergeCell ref="A122:C122"/>
    <mergeCell ref="A124:C124"/>
    <mergeCell ref="D60:G60"/>
    <mergeCell ref="A77:C77"/>
    <mergeCell ref="A72:C72"/>
    <mergeCell ref="A73:C73"/>
    <mergeCell ref="A74:C74"/>
    <mergeCell ref="D121:G121"/>
    <mergeCell ref="A114:C114"/>
    <mergeCell ref="A82:C82"/>
    <mergeCell ref="A83:C83"/>
    <mergeCell ref="A81:C81"/>
    <mergeCell ref="A80:C80"/>
    <mergeCell ref="A113:C113"/>
    <mergeCell ref="A58:C58"/>
    <mergeCell ref="A27:C27"/>
    <mergeCell ref="D27:G27"/>
    <mergeCell ref="A44:C44"/>
    <mergeCell ref="A45:C45"/>
    <mergeCell ref="A56:C56"/>
    <mergeCell ref="A34:C34"/>
    <mergeCell ref="A35:C35"/>
    <mergeCell ref="A57:C57"/>
    <mergeCell ref="A55:C55"/>
    <mergeCell ref="A31:C31"/>
    <mergeCell ref="A49:C49"/>
    <mergeCell ref="A50:C50"/>
    <mergeCell ref="A51:C51"/>
    <mergeCell ref="A52:C52"/>
    <mergeCell ref="A53:C53"/>
    <mergeCell ref="A54:C54"/>
    <mergeCell ref="A40:C40"/>
    <mergeCell ref="A41:C41"/>
    <mergeCell ref="A42:C42"/>
    <mergeCell ref="A38:C38"/>
    <mergeCell ref="A39:C39"/>
    <mergeCell ref="A46:C46"/>
    <mergeCell ref="A47:C47"/>
    <mergeCell ref="V4:V5"/>
    <mergeCell ref="W4:W5"/>
    <mergeCell ref="X4:X5"/>
    <mergeCell ref="A3:C3"/>
    <mergeCell ref="H3:K3"/>
    <mergeCell ref="A4:C4"/>
    <mergeCell ref="H4:H5"/>
    <mergeCell ref="I4:I5"/>
    <mergeCell ref="J4:J5"/>
    <mergeCell ref="L4:L5"/>
    <mergeCell ref="M4:M5"/>
    <mergeCell ref="A5:C5"/>
    <mergeCell ref="N4:N5"/>
    <mergeCell ref="O4:O5"/>
    <mergeCell ref="T4:T5"/>
    <mergeCell ref="E3:E5"/>
    <mergeCell ref="F3:F5"/>
    <mergeCell ref="G3:G5"/>
    <mergeCell ref="K4:K5"/>
    <mergeCell ref="P4:P5"/>
    <mergeCell ref="Q4:Q5"/>
    <mergeCell ref="R4:R5"/>
    <mergeCell ref="Q3:X3"/>
    <mergeCell ref="L3:P3"/>
    <mergeCell ref="A1:B1"/>
    <mergeCell ref="I1:K1"/>
    <mergeCell ref="A2:B2"/>
    <mergeCell ref="C2:G2"/>
    <mergeCell ref="C1:G1"/>
    <mergeCell ref="A6:C6"/>
    <mergeCell ref="D6:G6"/>
    <mergeCell ref="A7:C7"/>
    <mergeCell ref="A8:C8"/>
    <mergeCell ref="D24:G24"/>
    <mergeCell ref="A25:C25"/>
    <mergeCell ref="A28:C28"/>
    <mergeCell ref="A29:C29"/>
    <mergeCell ref="A11:C11"/>
    <mergeCell ref="A12:C12"/>
    <mergeCell ref="A13:C13"/>
    <mergeCell ref="A30:C30"/>
    <mergeCell ref="A26:C26"/>
    <mergeCell ref="A21:C21"/>
    <mergeCell ref="A22:C22"/>
    <mergeCell ref="A23:C23"/>
    <mergeCell ref="A24:C24"/>
    <mergeCell ref="A20:C20"/>
    <mergeCell ref="A14:C14"/>
    <mergeCell ref="A15:C15"/>
    <mergeCell ref="A16:C16"/>
    <mergeCell ref="A17:C17"/>
    <mergeCell ref="A18:C18"/>
    <mergeCell ref="A94:C94"/>
    <mergeCell ref="A86:C86"/>
    <mergeCell ref="A104:C104"/>
    <mergeCell ref="A105:C105"/>
    <mergeCell ref="A106:C106"/>
    <mergeCell ref="A107:C107"/>
    <mergeCell ref="A59:C59"/>
    <mergeCell ref="A75:C75"/>
    <mergeCell ref="A76:C76"/>
    <mergeCell ref="A10:C10"/>
    <mergeCell ref="A19:C19"/>
    <mergeCell ref="A43:C43"/>
    <mergeCell ref="A37:C37"/>
    <mergeCell ref="A32:C32"/>
    <mergeCell ref="A33:C33"/>
    <mergeCell ref="A123:C123"/>
    <mergeCell ref="A71:C7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115:C115"/>
    <mergeCell ref="A116:C116"/>
    <mergeCell ref="A117:C117"/>
    <mergeCell ref="A90:C90"/>
    <mergeCell ref="A91:C91"/>
    <mergeCell ref="A92:C92"/>
    <mergeCell ref="A93:C93"/>
    <mergeCell ref="A48:C48"/>
    <mergeCell ref="A36:C36"/>
    <mergeCell ref="A111:C111"/>
    <mergeCell ref="A112:C112"/>
    <mergeCell ref="A102:C102"/>
    <mergeCell ref="A103:C103"/>
    <mergeCell ref="U4:U5"/>
    <mergeCell ref="A108:C108"/>
    <mergeCell ref="A109:C109"/>
    <mergeCell ref="A110:C110"/>
    <mergeCell ref="A61:C61"/>
    <mergeCell ref="A79:C79"/>
    <mergeCell ref="A99:C99"/>
    <mergeCell ref="A100:C100"/>
    <mergeCell ref="A101:C101"/>
    <mergeCell ref="A95:C95"/>
    <mergeCell ref="A96:C96"/>
    <mergeCell ref="A97:C97"/>
    <mergeCell ref="A98:C98"/>
    <mergeCell ref="A87:C87"/>
    <mergeCell ref="A88:C88"/>
    <mergeCell ref="A89:C89"/>
    <mergeCell ref="S4:S5"/>
    <mergeCell ref="A9:C9"/>
  </mergeCells>
  <pageMargins left="0" right="0" top="0" bottom="0" header="0" footer="0"/>
  <pageSetup paperSize="9" scale="86" fitToHeight="0" orientation="landscape" r:id="rId1"/>
  <ignoredErrors>
    <ignoredError sqref="P7:S7 P15:S15 P49:S49 P113:S113" formulaRange="1"/>
    <ignoredError sqref="P23 P59 P84 P1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Всего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2021-08-24T09:18:49Z</dcterms:modified>
</cp:coreProperties>
</file>