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97" activeTab="0"/>
  </bookViews>
  <sheets>
    <sheet name="1  день" sheetId="1" r:id="rId1"/>
    <sheet name="2 день" sheetId="2" r:id="rId2"/>
    <sheet name="3день" sheetId="3" r:id="rId3"/>
    <sheet name="4день" sheetId="4" r:id="rId4"/>
    <sheet name="5день" sheetId="5" r:id="rId5"/>
    <sheet name="6 день" sheetId="6" r:id="rId6"/>
    <sheet name="7 день" sheetId="7" r:id="rId7"/>
    <sheet name="8день" sheetId="8" r:id="rId8"/>
    <sheet name="9 день" sheetId="9" r:id="rId9"/>
    <sheet name="10день" sheetId="10" r:id="rId10"/>
    <sheet name="11день " sheetId="11" r:id="rId11"/>
    <sheet name="12 день" sheetId="12" r:id="rId12"/>
    <sheet name="13 день" sheetId="13" r:id="rId13"/>
    <sheet name="14день " sheetId="14" r:id="rId14"/>
  </sheets>
  <definedNames>
    <definedName name="_xlnm.Print_Area" localSheetId="0">'1  день'!$A$1:$S$125</definedName>
    <definedName name="_xlnm.Print_Area" localSheetId="9">'10день'!$A$1:$S$118</definedName>
    <definedName name="_xlnm.Print_Area" localSheetId="10">'11день '!$A$1:$S$112</definedName>
    <definedName name="_xlnm.Print_Area" localSheetId="11">'12 день'!$A$1:$S$99</definedName>
    <definedName name="_xlnm.Print_Area" localSheetId="12">'13 день'!$A$1:$T$104</definedName>
    <definedName name="_xlnm.Print_Area" localSheetId="13">'14день '!$A$1:$S$99</definedName>
    <definedName name="_xlnm.Print_Area" localSheetId="1">'2 день'!$A$1:$S$125</definedName>
    <definedName name="_xlnm.Print_Area" localSheetId="2">'3день'!$A$1:$S$124</definedName>
    <definedName name="_xlnm.Print_Area" localSheetId="3">'4день'!$A$1:$S$126</definedName>
    <definedName name="_xlnm.Print_Area" localSheetId="4">'5день'!$A$1:$S$123</definedName>
    <definedName name="_xlnm.Print_Area" localSheetId="5">'6 день'!$A$1:$S$107</definedName>
    <definedName name="_xlnm.Print_Area" localSheetId="6">'7 день'!$A$1:$S$90</definedName>
    <definedName name="_xlnm.Print_Area" localSheetId="7">'8день'!$A$1:$T$131</definedName>
    <definedName name="_xlnm.Print_Area" localSheetId="8">'9 день'!$A$1:$S$100</definedName>
  </definedNames>
  <calcPr fullCalcOnLoad="1"/>
</workbook>
</file>

<file path=xl/sharedStrings.xml><?xml version="1.0" encoding="utf-8"?>
<sst xmlns="http://schemas.openxmlformats.org/spreadsheetml/2006/main" count="2276" uniqueCount="458">
  <si>
    <t xml:space="preserve">Наименование  </t>
  </si>
  <si>
    <t>блюд</t>
  </si>
  <si>
    <t>и продуктов</t>
  </si>
  <si>
    <t xml:space="preserve">№ </t>
  </si>
  <si>
    <t>Выход г.</t>
  </si>
  <si>
    <t>Брутто г.</t>
  </si>
  <si>
    <t>Нетто г.</t>
  </si>
  <si>
    <t>Химический  состав</t>
  </si>
  <si>
    <t>Б</t>
  </si>
  <si>
    <t>Ж</t>
  </si>
  <si>
    <t>У</t>
  </si>
  <si>
    <t>З А В Т Р А К</t>
  </si>
  <si>
    <t>И Т О Г О :</t>
  </si>
  <si>
    <t>I I  З А В Т Р А К</t>
  </si>
  <si>
    <t xml:space="preserve">О  Б  Е  Д </t>
  </si>
  <si>
    <t>И  Т  О  Г  О</t>
  </si>
  <si>
    <t>У  Ж  И  Н</t>
  </si>
  <si>
    <t>В С Е Г О  ЗА  ДЕНЬ</t>
  </si>
  <si>
    <t>молоко</t>
  </si>
  <si>
    <t>сахар</t>
  </si>
  <si>
    <t>соль</t>
  </si>
  <si>
    <t>вермишель</t>
  </si>
  <si>
    <t>Какао с молоком</t>
  </si>
  <si>
    <t>№ 14</t>
  </si>
  <si>
    <t>свекла</t>
  </si>
  <si>
    <t>капуста свежая</t>
  </si>
  <si>
    <t>картофель</t>
  </si>
  <si>
    <t>морковь</t>
  </si>
  <si>
    <t>лук репчатый</t>
  </si>
  <si>
    <t>масло растительное</t>
  </si>
  <si>
    <t>сметана</t>
  </si>
  <si>
    <t>лавровый лист</t>
  </si>
  <si>
    <t>мука пшеничная</t>
  </si>
  <si>
    <t>масло сливочное</t>
  </si>
  <si>
    <t>сухофрукты</t>
  </si>
  <si>
    <t>кислота лимонная</t>
  </si>
  <si>
    <t>П О Л Д Н И К</t>
  </si>
  <si>
    <t>Чай с сахаром</t>
  </si>
  <si>
    <t>200/15</t>
  </si>
  <si>
    <t>крупа рисовая</t>
  </si>
  <si>
    <t>дрожжи</t>
  </si>
  <si>
    <t>маргарин</t>
  </si>
  <si>
    <t>меланж</t>
  </si>
  <si>
    <t>фасоль</t>
  </si>
  <si>
    <t>чеснок</t>
  </si>
  <si>
    <t>крупа манная</t>
  </si>
  <si>
    <t>яйцо</t>
  </si>
  <si>
    <t>пшено</t>
  </si>
  <si>
    <t>Чай с молоком</t>
  </si>
  <si>
    <t>горох</t>
  </si>
  <si>
    <t>макароны</t>
  </si>
  <si>
    <t>творог</t>
  </si>
  <si>
    <t>сухари</t>
  </si>
  <si>
    <t>Сыр "Российский"</t>
  </si>
  <si>
    <t>яйца</t>
  </si>
  <si>
    <t>сосиска</t>
  </si>
  <si>
    <t>капуста</t>
  </si>
  <si>
    <t xml:space="preserve">лавровый лист </t>
  </si>
  <si>
    <t>хлеб пшеничный</t>
  </si>
  <si>
    <t>ванилин</t>
  </si>
  <si>
    <t>Биточки из говядины</t>
  </si>
  <si>
    <t>Хлеб пшеничный</t>
  </si>
  <si>
    <t>со сметаной</t>
  </si>
  <si>
    <t>крупа гречневая</t>
  </si>
  <si>
    <t>Компот из смеси сухофруктов</t>
  </si>
  <si>
    <t>№376</t>
  </si>
  <si>
    <t>№14</t>
  </si>
  <si>
    <t>№386</t>
  </si>
  <si>
    <t>Кефир</t>
  </si>
  <si>
    <t>№139</t>
  </si>
  <si>
    <t>томатная паста</t>
  </si>
  <si>
    <t>№181</t>
  </si>
  <si>
    <t>№15</t>
  </si>
  <si>
    <t>№389</t>
  </si>
  <si>
    <t>ВСЕГО ЗА ДЕНЬ</t>
  </si>
  <si>
    <t>№209</t>
  </si>
  <si>
    <t>1шт</t>
  </si>
  <si>
    <t>№382</t>
  </si>
  <si>
    <t>№99</t>
  </si>
  <si>
    <t>№102</t>
  </si>
  <si>
    <t xml:space="preserve"> </t>
  </si>
  <si>
    <t xml:space="preserve">сметана </t>
  </si>
  <si>
    <t>№227</t>
  </si>
  <si>
    <t>№349</t>
  </si>
  <si>
    <t>Пюре из бобовых и картофеля</t>
  </si>
  <si>
    <t>гречневой крупы</t>
  </si>
  <si>
    <t>рисовой</t>
  </si>
  <si>
    <t>№330</t>
  </si>
  <si>
    <t>№75</t>
  </si>
  <si>
    <t>№290</t>
  </si>
  <si>
    <t>Соус сметанный с томатом</t>
  </si>
  <si>
    <t xml:space="preserve">Суп молочный с макаронными </t>
  </si>
  <si>
    <t>изделиями</t>
  </si>
  <si>
    <t>№378</t>
  </si>
  <si>
    <t>Соус молочный</t>
  </si>
  <si>
    <t>№223</t>
  </si>
  <si>
    <t xml:space="preserve">молоко </t>
  </si>
  <si>
    <t>№173</t>
  </si>
  <si>
    <t>Фрикадельки мясные</t>
  </si>
  <si>
    <t>№105</t>
  </si>
  <si>
    <t>День: пятница</t>
  </si>
  <si>
    <t>Неделя:вторая</t>
  </si>
  <si>
    <t>ИТОГО:</t>
  </si>
  <si>
    <t>День: суббота</t>
  </si>
  <si>
    <t>Неделя: вторая</t>
  </si>
  <si>
    <t>День: воскресенье</t>
  </si>
  <si>
    <t>неделя: вторая</t>
  </si>
  <si>
    <t>День : понедельник</t>
  </si>
  <si>
    <t>неделя:вторая</t>
  </si>
  <si>
    <t>День:воскресенье</t>
  </si>
  <si>
    <t>Неделя : первая</t>
  </si>
  <si>
    <t>неделя:первая</t>
  </si>
  <si>
    <t xml:space="preserve">неделя первая </t>
  </si>
  <si>
    <t>день: четверг</t>
  </si>
  <si>
    <t>Неделя: первая</t>
  </si>
  <si>
    <t>№331</t>
  </si>
  <si>
    <t>День: понедельник</t>
  </si>
  <si>
    <t>День: вторник</t>
  </si>
  <si>
    <t>день: среда</t>
  </si>
  <si>
    <t>Витамины (мг)</t>
  </si>
  <si>
    <t>C</t>
  </si>
  <si>
    <t>A</t>
  </si>
  <si>
    <t>Ca</t>
  </si>
  <si>
    <t>P</t>
  </si>
  <si>
    <t>Mg</t>
  </si>
  <si>
    <t>Fe</t>
  </si>
  <si>
    <t>Минеральные вещ-ва .</t>
  </si>
  <si>
    <t>B1</t>
  </si>
  <si>
    <t>B2</t>
  </si>
  <si>
    <t>Витамины(мг)</t>
  </si>
  <si>
    <t>минеральные в-ва</t>
  </si>
  <si>
    <t>2005г</t>
  </si>
  <si>
    <t>э.ц</t>
  </si>
  <si>
    <t>Минеральные в-ва</t>
  </si>
  <si>
    <t>неделя: первая</t>
  </si>
  <si>
    <t>витамины(мг)</t>
  </si>
  <si>
    <t>сб р-р</t>
  </si>
  <si>
    <t>ВИТАМИНЫ(мг)</t>
  </si>
  <si>
    <t>МИНЕРАЛЬНЫЕ В-ВА</t>
  </si>
  <si>
    <t>сб.р</t>
  </si>
  <si>
    <t>сб\рп</t>
  </si>
  <si>
    <t>витамины (мг)</t>
  </si>
  <si>
    <t>сб.р.</t>
  </si>
  <si>
    <t>химический с-в</t>
  </si>
  <si>
    <t>сб.р-р</t>
  </si>
  <si>
    <t>э,ц</t>
  </si>
  <si>
    <t>минеральне в-ва</t>
  </si>
  <si>
    <t xml:space="preserve">Ca </t>
  </si>
  <si>
    <t>калл</t>
  </si>
  <si>
    <t>сб\р</t>
  </si>
  <si>
    <t>2005 г</t>
  </si>
  <si>
    <t xml:space="preserve"> B1</t>
  </si>
  <si>
    <t>овсянной крупы</t>
  </si>
  <si>
    <t xml:space="preserve">Каша вязкая молочная из </t>
  </si>
  <si>
    <t>втамины(мг)</t>
  </si>
  <si>
    <t>№</t>
  </si>
  <si>
    <t>1 ДЕНЬ</t>
  </si>
  <si>
    <t>Э.ц.калл</t>
  </si>
  <si>
    <t>сб\р-р.</t>
  </si>
  <si>
    <t>3 ДЕНЬ</t>
  </si>
  <si>
    <t>сб\р-р</t>
  </si>
  <si>
    <t>2 ДЕНЬ</t>
  </si>
  <si>
    <t>4ДЕНЬ</t>
  </si>
  <si>
    <t>Выход</t>
  </si>
  <si>
    <t>г</t>
  </si>
  <si>
    <t>выход г</t>
  </si>
  <si>
    <t>брутто г</t>
  </si>
  <si>
    <t>нетто г</t>
  </si>
  <si>
    <t>5 ДЕНЬ</t>
  </si>
  <si>
    <t>6 ДЕНЬ</t>
  </si>
  <si>
    <t>7 ДЕНЬ</t>
  </si>
  <si>
    <t xml:space="preserve">Суп картофельный </t>
  </si>
  <si>
    <t>11ДЕНЬ</t>
  </si>
  <si>
    <t>12 ДЕНЬ</t>
  </si>
  <si>
    <t>13 ДЕНЬ</t>
  </si>
  <si>
    <t>14 ДЕНЬ</t>
  </si>
  <si>
    <t>№338</t>
  </si>
  <si>
    <t>Суп картофельный с горохом</t>
  </si>
  <si>
    <t>Плоды свежие (яблоко)</t>
  </si>
  <si>
    <t>№101</t>
  </si>
  <si>
    <t>№104</t>
  </si>
  <si>
    <t xml:space="preserve">лук репчатый </t>
  </si>
  <si>
    <t>№304</t>
  </si>
  <si>
    <t>Картофель отварной</t>
  </si>
  <si>
    <t>№310</t>
  </si>
  <si>
    <t>Рис отварной</t>
  </si>
  <si>
    <t>День:пятница</t>
  </si>
  <si>
    <t>день: суббота</t>
  </si>
  <si>
    <t>9 день</t>
  </si>
  <si>
    <t xml:space="preserve">           </t>
  </si>
  <si>
    <t>ВСЕГО ЗА ДЕНЬ:</t>
  </si>
  <si>
    <t>Икра кабачковая</t>
  </si>
  <si>
    <t>№243</t>
  </si>
  <si>
    <t>№245</t>
  </si>
  <si>
    <t>№88</t>
  </si>
  <si>
    <t>№82</t>
  </si>
  <si>
    <t xml:space="preserve">картофель </t>
  </si>
  <si>
    <t xml:space="preserve">соль </t>
  </si>
  <si>
    <t xml:space="preserve">      </t>
  </si>
  <si>
    <t>Борщ с фасолью и картофелем</t>
  </si>
  <si>
    <t>№274</t>
  </si>
  <si>
    <t>150/50</t>
  </si>
  <si>
    <t>№212</t>
  </si>
  <si>
    <t>Биточки рыбные с маслом</t>
  </si>
  <si>
    <t>№234</t>
  </si>
  <si>
    <t>1шт.</t>
  </si>
  <si>
    <t>№216</t>
  </si>
  <si>
    <t>№84</t>
  </si>
  <si>
    <t>Деньвторник</t>
  </si>
  <si>
    <t>День:среда</t>
  </si>
  <si>
    <t>День: четверг</t>
  </si>
  <si>
    <t xml:space="preserve">неделя:первая     </t>
  </si>
  <si>
    <t>Рассольник домашний</t>
  </si>
  <si>
    <t>№95</t>
  </si>
  <si>
    <t>рубленый</t>
  </si>
  <si>
    <t>№267</t>
  </si>
  <si>
    <t>Каша жидкая молочная</t>
  </si>
  <si>
    <t>из манной крупы</t>
  </si>
  <si>
    <t>№108/109</t>
  </si>
  <si>
    <t>№109</t>
  </si>
  <si>
    <t>Кукуруза консервированная</t>
  </si>
  <si>
    <t>№261</t>
  </si>
  <si>
    <t>№280</t>
  </si>
  <si>
    <t>Каша гречневая рассыпчатая</t>
  </si>
  <si>
    <t>вода</t>
  </si>
  <si>
    <t>Кисель из сока плодового</t>
  </si>
  <si>
    <t>с сахаром</t>
  </si>
  <si>
    <t>№359</t>
  </si>
  <si>
    <t>сок</t>
  </si>
  <si>
    <t>№239</t>
  </si>
  <si>
    <t xml:space="preserve">мясо говядины </t>
  </si>
  <si>
    <t>№120</t>
  </si>
  <si>
    <t>№203</t>
  </si>
  <si>
    <t>№268</t>
  </si>
  <si>
    <t xml:space="preserve">Каша жидкая молочная </t>
  </si>
  <si>
    <t>сухари панировочные</t>
  </si>
  <si>
    <t>Кофейный напиток с молоком</t>
  </si>
  <si>
    <t>№379</t>
  </si>
  <si>
    <t>лук  репчатый</t>
  </si>
  <si>
    <t>кофейный напиток</t>
  </si>
  <si>
    <t>№259</t>
  </si>
  <si>
    <t>овсяной крупы</t>
  </si>
  <si>
    <t>№428</t>
  </si>
  <si>
    <t>№348</t>
  </si>
  <si>
    <t>Кофейный напиток</t>
  </si>
  <si>
    <t>Булочка "Российская"</t>
  </si>
  <si>
    <t>№430</t>
  </si>
  <si>
    <t>№229</t>
  </si>
  <si>
    <t>Каша вязкая молочная из</t>
  </si>
  <si>
    <t>риса</t>
  </si>
  <si>
    <t>№174</t>
  </si>
  <si>
    <t>Сок фруктовый</t>
  </si>
  <si>
    <t>Ряженка</t>
  </si>
  <si>
    <t>Яйцо варёное</t>
  </si>
  <si>
    <t>№ 385</t>
  </si>
  <si>
    <t>мясо говядины</t>
  </si>
  <si>
    <t>Плоды свежие (Яблоко)</t>
  </si>
  <si>
    <t>возрастнапя категория: 7-11лет</t>
  </si>
  <si>
    <t>250/5</t>
  </si>
  <si>
    <t>возрастная категория:7-11 лет</t>
  </si>
  <si>
    <t>возростная категория: 7-11 лет</t>
  </si>
  <si>
    <t>Печенье</t>
  </si>
  <si>
    <t>II ЗАВТРАК</t>
  </si>
  <si>
    <t>изюм</t>
  </si>
  <si>
    <t xml:space="preserve">ванилин </t>
  </si>
  <si>
    <t>Суп картофельный с клёцками</t>
  </si>
  <si>
    <t>с овощами</t>
  </si>
  <si>
    <t>Драчёна</t>
  </si>
  <si>
    <t>10 ДЕНЬ</t>
  </si>
  <si>
    <t>Котлета мясная</t>
  </si>
  <si>
    <t>№ 389</t>
  </si>
  <si>
    <t>Картофель отварной с луком</t>
  </si>
  <si>
    <t>Чай с лимоном</t>
  </si>
  <si>
    <t>Омлет натуральный</t>
  </si>
  <si>
    <t>№228</t>
  </si>
  <si>
    <t>Икра свекольная</t>
  </si>
  <si>
    <t>№385</t>
  </si>
  <si>
    <t>Масло сливочное-крестьянское</t>
  </si>
  <si>
    <t>Масло сливочное крестьянское</t>
  </si>
  <si>
    <t>Сушка</t>
  </si>
  <si>
    <t>Запеканка из творога</t>
  </si>
  <si>
    <t>Плоды свежие(яблоко)</t>
  </si>
  <si>
    <t>Кисель молочный</t>
  </si>
  <si>
    <t>Макаронные изделия</t>
  </si>
  <si>
    <t>отварные с маслом</t>
  </si>
  <si>
    <t>№200</t>
  </si>
  <si>
    <t>Соус молочный (сладкий)</t>
  </si>
  <si>
    <t>№327</t>
  </si>
  <si>
    <t>№121</t>
  </si>
  <si>
    <t>чай-заварка № 375</t>
  </si>
  <si>
    <t>зелёным консервированным</t>
  </si>
  <si>
    <t>какао-порошок</t>
  </si>
  <si>
    <t>Капуста тушёная</t>
  </si>
  <si>
    <t>сахар-песок</t>
  </si>
  <si>
    <t>Горошек зелёный</t>
  </si>
  <si>
    <t>консервированный</t>
  </si>
  <si>
    <t xml:space="preserve">масло растительное </t>
  </si>
  <si>
    <t>Омлет с сосисками</t>
  </si>
  <si>
    <t>для дет.питания</t>
  </si>
  <si>
    <t>Пудинг из творога (запечённый)</t>
  </si>
  <si>
    <t>№ 327</t>
  </si>
  <si>
    <t>чай -заварка № 375</t>
  </si>
  <si>
    <t>Клёцки</t>
  </si>
  <si>
    <t>мука пшеничная (на подпыл)</t>
  </si>
  <si>
    <t>бройлер-цыплёнок охл.</t>
  </si>
  <si>
    <t>Молоко кипячёное</t>
  </si>
  <si>
    <t>№210</t>
  </si>
  <si>
    <t>Щи из свежей капусты</t>
  </si>
  <si>
    <t>с картофелем и сметаной</t>
  </si>
  <si>
    <t>хлопья овсянные "Геркулес"</t>
  </si>
  <si>
    <t>№126</t>
  </si>
  <si>
    <t xml:space="preserve">Борщ с капустой и картофелем </t>
  </si>
  <si>
    <t xml:space="preserve">вода </t>
  </si>
  <si>
    <t>хлопья овсяные "Геркулес"</t>
  </si>
  <si>
    <t>крахмал картофельный</t>
  </si>
  <si>
    <t>80/200</t>
  </si>
  <si>
    <t>Фрикадельки в соусе</t>
  </si>
  <si>
    <t>с пшённой крупой</t>
  </si>
  <si>
    <t>№ 377</t>
  </si>
  <si>
    <t>200/15/7</t>
  </si>
  <si>
    <t xml:space="preserve">Рыба, припущенная </t>
  </si>
  <si>
    <t>сахар - песок</t>
  </si>
  <si>
    <t>№361</t>
  </si>
  <si>
    <t>Тефтели рыбные</t>
  </si>
  <si>
    <t>какао- порошок</t>
  </si>
  <si>
    <t>Суп картофельный с крупой</t>
  </si>
  <si>
    <t>минтай свежемороженный б/г</t>
  </si>
  <si>
    <t>№222</t>
  </si>
  <si>
    <t xml:space="preserve">яйцо </t>
  </si>
  <si>
    <t>Соус молочный(сладкий)</t>
  </si>
  <si>
    <t xml:space="preserve">Суп молочный из </t>
  </si>
  <si>
    <t>чай заварка №375</t>
  </si>
  <si>
    <t>огурец солёный</t>
  </si>
  <si>
    <t xml:space="preserve">Бефстроганов из отварной </t>
  </si>
  <si>
    <t xml:space="preserve">говядины </t>
  </si>
  <si>
    <t>Сосиска отварная</t>
  </si>
  <si>
    <t>Булочка"Школьная"</t>
  </si>
  <si>
    <t>мука пшеничная(на подпыл)</t>
  </si>
  <si>
    <t>сахр -песок</t>
  </si>
  <si>
    <t>Печень, тушённая в соусе</t>
  </si>
  <si>
    <t>печень куриная</t>
  </si>
  <si>
    <t>Соус сметанный</t>
  </si>
  <si>
    <t xml:space="preserve">Рыба, тушённаяв томате </t>
  </si>
  <si>
    <t>Оладьи со сгущённым молоком</t>
  </si>
  <si>
    <t>№401</t>
  </si>
  <si>
    <t>150/15</t>
  </si>
  <si>
    <t>тесто для оладий №400</t>
  </si>
  <si>
    <t>сгущённое молоко</t>
  </si>
  <si>
    <t>Тесто на оладьи</t>
  </si>
  <si>
    <t>№400</t>
  </si>
  <si>
    <t>мясо говядина</t>
  </si>
  <si>
    <t>Суп из овощей с горошком</t>
  </si>
  <si>
    <t>горошек зелёный консервированный</t>
  </si>
  <si>
    <t>Жаркое по- домашнему</t>
  </si>
  <si>
    <t>Сыр"Российский"</t>
  </si>
  <si>
    <t>Цыплёнок,тушённый в соусе</t>
  </si>
  <si>
    <t>какао -порошок</t>
  </si>
  <si>
    <t>Шницель натуральный</t>
  </si>
  <si>
    <t>чай-заварка №375</t>
  </si>
  <si>
    <t>с мясными фрикадельками</t>
  </si>
  <si>
    <t xml:space="preserve">мясо говядина </t>
  </si>
  <si>
    <t>1/14шт</t>
  </si>
  <si>
    <t>Каша вязка молочная из</t>
  </si>
  <si>
    <t>Каша гречневая  рассыпчатая</t>
  </si>
  <si>
    <t>Булочка "Ванильная"</t>
  </si>
  <si>
    <t>№422</t>
  </si>
  <si>
    <t>меланж(для смазки)</t>
  </si>
  <si>
    <t>Суп картофельный</t>
  </si>
  <si>
    <t>Икра морковная</t>
  </si>
  <si>
    <t>Суп молочныйиз</t>
  </si>
  <si>
    <t>пшёной крупы</t>
  </si>
  <si>
    <t>крупа пшёная</t>
  </si>
  <si>
    <t>№ 268</t>
  </si>
  <si>
    <t>Свекла, тушённая в соусе</t>
  </si>
  <si>
    <t>№140</t>
  </si>
  <si>
    <t>№326</t>
  </si>
  <si>
    <t>Картофельное пюре</t>
  </si>
  <si>
    <t>№128</t>
  </si>
  <si>
    <t>180/15</t>
  </si>
  <si>
    <t>№211</t>
  </si>
  <si>
    <t>сыр</t>
  </si>
  <si>
    <t>из пшённой крупы</t>
  </si>
  <si>
    <t>крупа пшённая</t>
  </si>
  <si>
    <t>Вафли</t>
  </si>
  <si>
    <t>200/5</t>
  </si>
  <si>
    <t>Выход г</t>
  </si>
  <si>
    <t>Рыба, припущенная в молоке</t>
  </si>
  <si>
    <t>Омлет с сыром</t>
  </si>
  <si>
    <t>сезон: осенний</t>
  </si>
  <si>
    <t xml:space="preserve">     Наименование  </t>
  </si>
  <si>
    <t xml:space="preserve">Суп молочный с рисовой крупой </t>
  </si>
  <si>
    <t xml:space="preserve">минтай свежемороженый б/г </t>
  </si>
  <si>
    <t xml:space="preserve">минтай свежемороженый  б/г </t>
  </si>
  <si>
    <t xml:space="preserve">свекла   </t>
  </si>
  <si>
    <t>лимон свежий</t>
  </si>
  <si>
    <t>меланж( для смазки)</t>
  </si>
  <si>
    <t>Морковь, припущенная в</t>
  </si>
  <si>
    <t>молочном соусе</t>
  </si>
  <si>
    <t>Соус сметанный с луком</t>
  </si>
  <si>
    <t>№332</t>
  </si>
  <si>
    <t>возрастная категория: 7-11 лет</t>
  </si>
  <si>
    <t>8   день</t>
  </si>
  <si>
    <t>возрастная категория:7-11лет</t>
  </si>
  <si>
    <t>Зразы рубленые</t>
  </si>
  <si>
    <t>Котлеты рыбные с соусом</t>
  </si>
  <si>
    <t>80/8</t>
  </si>
  <si>
    <t>№182</t>
  </si>
  <si>
    <t>№306</t>
  </si>
  <si>
    <t xml:space="preserve"> возрастная категория 7-11 лет</t>
  </si>
  <si>
    <t xml:space="preserve">минтай свежемороженный б/г </t>
  </si>
  <si>
    <t>№288</t>
  </si>
  <si>
    <t>№289</t>
  </si>
  <si>
    <t>Рагу из бройлер-цыплёнка</t>
  </si>
  <si>
    <t>Бройлер- цыплёнок отварной</t>
  </si>
  <si>
    <t>с макаронными изделиями</t>
  </si>
  <si>
    <t>№103</t>
  </si>
  <si>
    <t xml:space="preserve">                </t>
  </si>
  <si>
    <t xml:space="preserve">                                                                                                                                                                                         </t>
  </si>
  <si>
    <t>Плоды свежие (Банан)</t>
  </si>
  <si>
    <t>Плоды свежие (Апельсин)</t>
  </si>
  <si>
    <t>№410</t>
  </si>
  <si>
    <t>Фарш №468</t>
  </si>
  <si>
    <t>Фарш творожный(для ватрушек)</t>
  </si>
  <si>
    <t>№468</t>
  </si>
  <si>
    <t>№136</t>
  </si>
  <si>
    <t>Ватрушка с творогом</t>
  </si>
  <si>
    <t>Хлеб ржаной</t>
  </si>
  <si>
    <t>и</t>
  </si>
  <si>
    <t>Каша пшеничная рассыпчатая</t>
  </si>
  <si>
    <t>№171</t>
  </si>
  <si>
    <t>крупа пшеничная</t>
  </si>
  <si>
    <t>Соус молочный( сладкий)</t>
  </si>
  <si>
    <t>80/180</t>
  </si>
  <si>
    <t>лук</t>
  </si>
  <si>
    <t>Овощи в молочном соусе</t>
  </si>
  <si>
    <t>№328</t>
  </si>
  <si>
    <t>№144</t>
  </si>
  <si>
    <t>.641.92</t>
  </si>
  <si>
    <t>№333</t>
  </si>
  <si>
    <t>и луком</t>
  </si>
  <si>
    <t>цена</t>
  </si>
  <si>
    <t>сумма</t>
  </si>
  <si>
    <t>сезон:зимний</t>
  </si>
  <si>
    <t xml:space="preserve">Огурцы </t>
  </si>
  <si>
    <t>консервированные(в банках)</t>
  </si>
  <si>
    <t xml:space="preserve">Помидоры </t>
  </si>
  <si>
    <t>Тефтели мясные</t>
  </si>
  <si>
    <t>№278</t>
  </si>
  <si>
    <t>Фарш</t>
  </si>
  <si>
    <t>сезон: зимний</t>
  </si>
  <si>
    <t>сезон : зимний</t>
  </si>
  <si>
    <t xml:space="preserve">Рагу из овощей с кашей </t>
  </si>
  <si>
    <t>№291</t>
  </si>
  <si>
    <t xml:space="preserve">морковь </t>
  </si>
  <si>
    <t>Плов из бройлер-цыплёнка</t>
  </si>
  <si>
    <t>Рыба,припущенная в молоке</t>
  </si>
  <si>
    <t>№317</t>
  </si>
  <si>
    <t xml:space="preserve">Рыба, тушённая в томате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</si>
</sst>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 ;\-#,##0.00\ "/>
    <numFmt numFmtId="174" formatCode="000000"/>
    <numFmt numFmtId="175" formatCode="0.00;[Red]0.00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16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/>
    </xf>
    <xf numFmtId="16" fontId="0" fillId="0" borderId="0" xfId="0" applyNumberFormat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Font="1" applyBorder="1" applyAlignment="1">
      <alignment horizontal="right"/>
    </xf>
    <xf numFmtId="16" fontId="0" fillId="0" borderId="17" xfId="0" applyNumberForma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2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0" fillId="0" borderId="11" xfId="0" applyNumberForma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17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43" fontId="1" fillId="0" borderId="10" xfId="6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43" fontId="1" fillId="0" borderId="18" xfId="60" applyFont="1" applyBorder="1" applyAlignment="1">
      <alignment horizontal="center" vertical="center"/>
    </xf>
    <xf numFmtId="0" fontId="1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2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43" fontId="1" fillId="0" borderId="27" xfId="60" applyFont="1" applyBorder="1" applyAlignment="1">
      <alignment horizontal="right"/>
    </xf>
    <xf numFmtId="43" fontId="1" fillId="0" borderId="16" xfId="60" applyFont="1" applyBorder="1" applyAlignment="1">
      <alignment horizontal="right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28" xfId="0" applyFont="1" applyBorder="1" applyAlignment="1">
      <alignment vertical="center"/>
    </xf>
    <xf numFmtId="0" fontId="4" fillId="0" borderId="11" xfId="42" applyBorder="1" applyAlignment="1" applyProtection="1">
      <alignment/>
      <protection/>
    </xf>
    <xf numFmtId="0" fontId="1" fillId="0" borderId="11" xfId="0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1" sqref="A71:C71"/>
    </sheetView>
  </sheetViews>
  <sheetFormatPr defaultColWidth="9.00390625" defaultRowHeight="12.75"/>
  <cols>
    <col min="1" max="1" width="11.25390625" style="0" customWidth="1"/>
    <col min="2" max="2" width="17.625" style="0" customWidth="1"/>
    <col min="3" max="3" width="2.625" style="0" customWidth="1"/>
    <col min="4" max="4" width="7.875" style="0" customWidth="1"/>
    <col min="5" max="5" width="7.375" style="0" customWidth="1"/>
    <col min="6" max="6" width="7.75390625" style="0" customWidth="1"/>
    <col min="7" max="7" width="8.625" style="0" customWidth="1"/>
    <col min="8" max="8" width="6.375" style="0" customWidth="1"/>
    <col min="9" max="9" width="5.875" style="0" customWidth="1"/>
    <col min="10" max="10" width="6.00390625" style="0" customWidth="1"/>
    <col min="11" max="11" width="6.75390625" style="0" customWidth="1"/>
    <col min="12" max="13" width="6.25390625" style="0" customWidth="1"/>
    <col min="14" max="14" width="6.00390625" style="0" customWidth="1"/>
    <col min="15" max="15" width="5.75390625" style="0" customWidth="1"/>
    <col min="16" max="16" width="4.875" style="0" customWidth="1"/>
    <col min="17" max="17" width="6.25390625" style="0" customWidth="1"/>
    <col min="18" max="18" width="5.75390625" style="0" customWidth="1"/>
    <col min="19" max="19" width="5.875" style="0" customWidth="1"/>
    <col min="21" max="21" width="10.375" style="0" customWidth="1"/>
  </cols>
  <sheetData>
    <row r="1" spans="1:9" ht="16.5" customHeight="1">
      <c r="A1" s="252" t="s">
        <v>116</v>
      </c>
      <c r="B1" s="238"/>
      <c r="C1" s="253" t="s">
        <v>442</v>
      </c>
      <c r="D1" s="253"/>
      <c r="E1" s="253"/>
      <c r="F1" s="253"/>
      <c r="G1" s="253"/>
      <c r="H1" s="244" t="s">
        <v>156</v>
      </c>
      <c r="I1" s="245"/>
    </row>
    <row r="2" spans="1:15" ht="18.75" customHeight="1">
      <c r="A2" s="238" t="s">
        <v>211</v>
      </c>
      <c r="B2" s="238"/>
      <c r="C2" s="233" t="s">
        <v>408</v>
      </c>
      <c r="D2" s="233"/>
      <c r="E2" s="233"/>
      <c r="F2" s="233"/>
      <c r="G2" s="233"/>
      <c r="H2" s="80"/>
      <c r="I2" s="174"/>
      <c r="J2" s="174"/>
      <c r="K2" s="174"/>
      <c r="L2" s="175"/>
      <c r="M2" s="173"/>
      <c r="N2" s="29"/>
      <c r="O2" s="29"/>
    </row>
    <row r="3" spans="1:21" s="43" customFormat="1" ht="21.75" customHeight="1" thickBot="1">
      <c r="A3" s="234" t="s">
        <v>0</v>
      </c>
      <c r="B3" s="235"/>
      <c r="C3" s="147"/>
      <c r="D3" s="137" t="s">
        <v>3</v>
      </c>
      <c r="E3" s="247" t="s">
        <v>165</v>
      </c>
      <c r="F3" s="239" t="s">
        <v>166</v>
      </c>
      <c r="G3" s="242" t="s">
        <v>167</v>
      </c>
      <c r="H3" s="254" t="s">
        <v>7</v>
      </c>
      <c r="I3" s="254"/>
      <c r="J3" s="254"/>
      <c r="K3" s="254"/>
      <c r="L3" s="254" t="s">
        <v>119</v>
      </c>
      <c r="M3" s="254"/>
      <c r="N3" s="254"/>
      <c r="O3" s="254"/>
      <c r="P3" s="254" t="s">
        <v>126</v>
      </c>
      <c r="Q3" s="254"/>
      <c r="R3" s="254"/>
      <c r="S3" s="254"/>
      <c r="T3" s="43" t="s">
        <v>440</v>
      </c>
      <c r="U3" s="43" t="s">
        <v>441</v>
      </c>
    </row>
    <row r="4" spans="1:19" ht="14.25" customHeight="1">
      <c r="A4" s="240" t="s">
        <v>1</v>
      </c>
      <c r="B4" s="241"/>
      <c r="C4" s="148"/>
      <c r="D4" s="144" t="s">
        <v>158</v>
      </c>
      <c r="E4" s="248"/>
      <c r="F4" s="239"/>
      <c r="G4" s="243"/>
      <c r="H4" s="254" t="s">
        <v>8</v>
      </c>
      <c r="I4" s="254" t="s">
        <v>9</v>
      </c>
      <c r="J4" s="254" t="s">
        <v>10</v>
      </c>
      <c r="K4" s="255" t="s">
        <v>157</v>
      </c>
      <c r="L4" s="255" t="s">
        <v>127</v>
      </c>
      <c r="M4" s="254" t="s">
        <v>120</v>
      </c>
      <c r="N4" s="254" t="s">
        <v>121</v>
      </c>
      <c r="O4" s="254" t="s">
        <v>128</v>
      </c>
      <c r="P4" s="254" t="s">
        <v>122</v>
      </c>
      <c r="Q4" s="254" t="s">
        <v>123</v>
      </c>
      <c r="R4" s="254" t="s">
        <v>124</v>
      </c>
      <c r="S4" s="254" t="s">
        <v>125</v>
      </c>
    </row>
    <row r="5" spans="1:19" ht="12" customHeight="1">
      <c r="A5" s="236" t="s">
        <v>2</v>
      </c>
      <c r="B5" s="237"/>
      <c r="C5" s="149"/>
      <c r="D5" s="37" t="s">
        <v>131</v>
      </c>
      <c r="E5" s="249"/>
      <c r="F5" s="239"/>
      <c r="G5" s="243"/>
      <c r="H5" s="254"/>
      <c r="I5" s="254"/>
      <c r="J5" s="254"/>
      <c r="K5" s="255"/>
      <c r="L5" s="255"/>
      <c r="M5" s="254"/>
      <c r="N5" s="254"/>
      <c r="O5" s="254"/>
      <c r="P5" s="254"/>
      <c r="Q5" s="254"/>
      <c r="R5" s="254"/>
      <c r="S5" s="254"/>
    </row>
    <row r="6" spans="1:19" ht="12.75">
      <c r="A6" s="258"/>
      <c r="B6" s="259"/>
      <c r="C6" s="260"/>
      <c r="D6" s="250" t="s">
        <v>11</v>
      </c>
      <c r="E6" s="250"/>
      <c r="F6" s="250"/>
      <c r="G6" s="250"/>
      <c r="H6" s="5"/>
      <c r="I6" s="1"/>
      <c r="J6" s="1"/>
      <c r="K6" s="47"/>
      <c r="L6" s="69"/>
      <c r="M6" s="69"/>
      <c r="N6" s="69"/>
      <c r="O6" s="69"/>
      <c r="P6" s="69"/>
      <c r="Q6" s="69"/>
      <c r="R6" s="69"/>
      <c r="S6" s="69"/>
    </row>
    <row r="7" spans="1:21" ht="12.75">
      <c r="A7" s="225" t="s">
        <v>91</v>
      </c>
      <c r="B7" s="226"/>
      <c r="C7" s="227"/>
      <c r="D7" s="46" t="s">
        <v>231</v>
      </c>
      <c r="E7" s="46">
        <v>250</v>
      </c>
      <c r="F7" s="46"/>
      <c r="G7" s="48"/>
      <c r="H7" s="46">
        <v>5.47</v>
      </c>
      <c r="I7" s="46">
        <v>4.75</v>
      </c>
      <c r="J7" s="46">
        <v>17.9</v>
      </c>
      <c r="K7" s="48">
        <v>150</v>
      </c>
      <c r="L7" s="59">
        <v>0.09</v>
      </c>
      <c r="M7" s="59">
        <v>0.83</v>
      </c>
      <c r="N7" s="59">
        <v>33</v>
      </c>
      <c r="O7" s="59">
        <v>0.19</v>
      </c>
      <c r="P7" s="59">
        <v>163</v>
      </c>
      <c r="Q7" s="59">
        <v>136.9</v>
      </c>
      <c r="R7" s="59">
        <v>26.68</v>
      </c>
      <c r="S7" s="59">
        <v>0.65</v>
      </c>
      <c r="U7" s="80">
        <f>SUM(U8:U14)</f>
        <v>6.67455</v>
      </c>
    </row>
    <row r="8" spans="1:19" ht="12.75">
      <c r="A8" s="195" t="s">
        <v>92</v>
      </c>
      <c r="B8" s="196"/>
      <c r="C8" s="197"/>
      <c r="D8" s="54"/>
      <c r="E8" s="54"/>
      <c r="F8" s="54"/>
      <c r="G8" s="54"/>
      <c r="H8" s="46"/>
      <c r="I8" s="54"/>
      <c r="J8" s="54"/>
      <c r="K8" s="62"/>
      <c r="L8" s="46"/>
      <c r="M8" s="46"/>
      <c r="N8" s="46"/>
      <c r="O8" s="46"/>
      <c r="P8" s="46"/>
      <c r="Q8" s="46"/>
      <c r="R8" s="46"/>
      <c r="S8" s="46"/>
    </row>
    <row r="9" spans="1:21" ht="12.75">
      <c r="A9" s="217" t="s">
        <v>18</v>
      </c>
      <c r="B9" s="218"/>
      <c r="C9" s="219"/>
      <c r="D9" s="53"/>
      <c r="E9" s="53"/>
      <c r="F9" s="53">
        <v>125</v>
      </c>
      <c r="G9" s="53">
        <v>125</v>
      </c>
      <c r="H9" s="11"/>
      <c r="I9" s="53"/>
      <c r="J9" s="53"/>
      <c r="K9" s="61"/>
      <c r="L9" s="51"/>
      <c r="M9" s="51"/>
      <c r="N9" s="51"/>
      <c r="O9" s="51"/>
      <c r="P9" s="51"/>
      <c r="Q9" s="51"/>
      <c r="R9" s="51"/>
      <c r="S9" s="51"/>
      <c r="T9" s="20">
        <v>39</v>
      </c>
      <c r="U9">
        <f>SUM(F9*T9)/1000</f>
        <v>4.875</v>
      </c>
    </row>
    <row r="10" spans="1:21" ht="12.75">
      <c r="A10" s="217" t="s">
        <v>321</v>
      </c>
      <c r="B10" s="218"/>
      <c r="C10" s="219"/>
      <c r="D10" s="53"/>
      <c r="E10" s="53"/>
      <c r="F10" s="53">
        <v>1.5</v>
      </c>
      <c r="G10" s="53">
        <v>1.5</v>
      </c>
      <c r="H10" s="53"/>
      <c r="I10" s="53"/>
      <c r="J10" s="53"/>
      <c r="K10" s="61"/>
      <c r="L10" s="51"/>
      <c r="M10" s="51"/>
      <c r="N10" s="51"/>
      <c r="O10" s="51"/>
      <c r="P10" s="51"/>
      <c r="Q10" s="51"/>
      <c r="R10" s="51"/>
      <c r="S10" s="51"/>
      <c r="T10" s="20">
        <v>36.5</v>
      </c>
      <c r="U10">
        <f aca="true" t="shared" si="0" ref="U10:U27">SUM(F10*T10)/1000</f>
        <v>0.05475</v>
      </c>
    </row>
    <row r="11" spans="1:21" ht="12.75">
      <c r="A11" s="217" t="s">
        <v>33</v>
      </c>
      <c r="B11" s="218"/>
      <c r="C11" s="219"/>
      <c r="D11" s="53"/>
      <c r="E11" s="53"/>
      <c r="F11" s="53">
        <v>2</v>
      </c>
      <c r="G11" s="53">
        <v>2</v>
      </c>
      <c r="H11" s="53"/>
      <c r="I11" s="53"/>
      <c r="J11" s="53"/>
      <c r="K11" s="61"/>
      <c r="L11" s="51"/>
      <c r="M11" s="51"/>
      <c r="N11" s="51"/>
      <c r="O11" s="51"/>
      <c r="P11" s="51"/>
      <c r="Q11" s="51"/>
      <c r="R11" s="51"/>
      <c r="S11" s="51"/>
      <c r="T11" s="20">
        <v>360</v>
      </c>
      <c r="U11">
        <f t="shared" si="0"/>
        <v>0.72</v>
      </c>
    </row>
    <row r="12" spans="1:21" ht="12.75">
      <c r="A12" s="246" t="s">
        <v>20</v>
      </c>
      <c r="B12" s="246"/>
      <c r="C12" s="246"/>
      <c r="D12" s="53"/>
      <c r="E12" s="53"/>
      <c r="F12" s="53">
        <v>0.4</v>
      </c>
      <c r="G12" s="53">
        <v>0.4</v>
      </c>
      <c r="H12" s="53"/>
      <c r="I12" s="53"/>
      <c r="J12" s="53"/>
      <c r="K12" s="61"/>
      <c r="L12" s="51"/>
      <c r="M12" s="51"/>
      <c r="N12" s="51"/>
      <c r="O12" s="51"/>
      <c r="P12" s="51"/>
      <c r="Q12" s="51"/>
      <c r="R12" s="51"/>
      <c r="S12" s="51"/>
      <c r="T12" s="20">
        <v>12</v>
      </c>
      <c r="U12">
        <f t="shared" si="0"/>
        <v>0.0048000000000000004</v>
      </c>
    </row>
    <row r="13" spans="1:21" ht="12.75">
      <c r="A13" s="246" t="s">
        <v>21</v>
      </c>
      <c r="B13" s="246"/>
      <c r="C13" s="246"/>
      <c r="D13" s="53"/>
      <c r="E13" s="53"/>
      <c r="F13" s="53">
        <v>20</v>
      </c>
      <c r="G13" s="53">
        <v>20</v>
      </c>
      <c r="H13" s="53"/>
      <c r="I13" s="53"/>
      <c r="J13" s="53"/>
      <c r="K13" s="61"/>
      <c r="L13" s="51"/>
      <c r="M13" s="51"/>
      <c r="N13" s="51"/>
      <c r="O13" s="51"/>
      <c r="P13" s="51"/>
      <c r="Q13" s="51"/>
      <c r="R13" s="51"/>
      <c r="S13" s="51"/>
      <c r="T13" s="20">
        <v>51</v>
      </c>
      <c r="U13">
        <f t="shared" si="0"/>
        <v>1.02</v>
      </c>
    </row>
    <row r="14" spans="1:21" ht="12.75">
      <c r="A14" s="246" t="s">
        <v>224</v>
      </c>
      <c r="B14" s="246"/>
      <c r="C14" s="246"/>
      <c r="D14" s="53"/>
      <c r="E14" s="53"/>
      <c r="F14" s="53">
        <v>105</v>
      </c>
      <c r="G14" s="53">
        <v>105</v>
      </c>
      <c r="H14" s="53"/>
      <c r="I14" s="53"/>
      <c r="J14" s="53"/>
      <c r="K14" s="61"/>
      <c r="L14" s="51"/>
      <c r="M14" s="51"/>
      <c r="N14" s="51"/>
      <c r="O14" s="51"/>
      <c r="P14" s="51"/>
      <c r="Q14" s="51"/>
      <c r="R14" s="51"/>
      <c r="S14" s="51"/>
      <c r="T14" s="20"/>
      <c r="U14">
        <f t="shared" si="0"/>
        <v>0</v>
      </c>
    </row>
    <row r="15" spans="1:21" ht="12.75">
      <c r="A15" s="251" t="s">
        <v>387</v>
      </c>
      <c r="B15" s="251"/>
      <c r="C15" s="251"/>
      <c r="D15" s="54" t="s">
        <v>379</v>
      </c>
      <c r="E15" s="54">
        <v>60</v>
      </c>
      <c r="F15" s="54"/>
      <c r="G15" s="54"/>
      <c r="H15" s="54">
        <v>7.17</v>
      </c>
      <c r="I15" s="54">
        <v>11.77</v>
      </c>
      <c r="J15" s="54">
        <v>1.02</v>
      </c>
      <c r="K15" s="62">
        <v>139</v>
      </c>
      <c r="L15" s="59">
        <v>0.04</v>
      </c>
      <c r="M15" s="59">
        <v>0.13</v>
      </c>
      <c r="N15" s="59">
        <v>145.2</v>
      </c>
      <c r="O15" s="59">
        <v>0.22</v>
      </c>
      <c r="P15" s="59">
        <v>104.6</v>
      </c>
      <c r="Q15" s="59">
        <v>124.9</v>
      </c>
      <c r="R15" s="59">
        <v>8.73</v>
      </c>
      <c r="S15" s="59">
        <v>1.1</v>
      </c>
      <c r="T15" s="20"/>
      <c r="U15" s="80">
        <f>SUM(U16:U20)</f>
        <v>9.8474</v>
      </c>
    </row>
    <row r="16" spans="1:21" ht="12.75">
      <c r="A16" s="221" t="s">
        <v>46</v>
      </c>
      <c r="B16" s="221"/>
      <c r="C16" s="221"/>
      <c r="D16" s="54"/>
      <c r="E16" s="54"/>
      <c r="F16" s="133">
        <v>40</v>
      </c>
      <c r="G16" s="133">
        <v>40</v>
      </c>
      <c r="H16" s="127"/>
      <c r="I16" s="54"/>
      <c r="J16" s="54"/>
      <c r="K16" s="62"/>
      <c r="L16" s="123"/>
      <c r="M16" s="123"/>
      <c r="N16" s="123"/>
      <c r="O16" s="123"/>
      <c r="P16" s="123"/>
      <c r="Q16" s="123"/>
      <c r="R16" s="123"/>
      <c r="S16" s="123"/>
      <c r="T16" s="128">
        <v>5.5</v>
      </c>
      <c r="U16">
        <v>5.5</v>
      </c>
    </row>
    <row r="17" spans="1:21" ht="12.75">
      <c r="A17" s="221" t="s">
        <v>18</v>
      </c>
      <c r="B17" s="221"/>
      <c r="C17" s="221"/>
      <c r="D17" s="54"/>
      <c r="E17" s="54"/>
      <c r="F17" s="133">
        <v>15</v>
      </c>
      <c r="G17" s="133">
        <v>15</v>
      </c>
      <c r="H17" s="127"/>
      <c r="I17" s="54"/>
      <c r="J17" s="54"/>
      <c r="K17" s="62"/>
      <c r="L17" s="123"/>
      <c r="M17" s="123"/>
      <c r="N17" s="123"/>
      <c r="O17" s="123"/>
      <c r="P17" s="123"/>
      <c r="Q17" s="123"/>
      <c r="R17" s="123"/>
      <c r="S17" s="123"/>
      <c r="T17" s="128">
        <v>39</v>
      </c>
      <c r="U17">
        <f t="shared" si="0"/>
        <v>0.585</v>
      </c>
    </row>
    <row r="18" spans="1:21" ht="12.75">
      <c r="A18" s="222" t="s">
        <v>380</v>
      </c>
      <c r="B18" s="223"/>
      <c r="C18" s="224"/>
      <c r="D18" s="54"/>
      <c r="E18" s="54"/>
      <c r="F18" s="133">
        <v>8</v>
      </c>
      <c r="G18" s="133">
        <v>8</v>
      </c>
      <c r="H18" s="127"/>
      <c r="I18" s="54"/>
      <c r="J18" s="54"/>
      <c r="K18" s="62"/>
      <c r="L18" s="59"/>
      <c r="M18" s="59"/>
      <c r="N18" s="59"/>
      <c r="O18" s="59"/>
      <c r="P18" s="59"/>
      <c r="Q18" s="59"/>
      <c r="R18" s="59"/>
      <c r="S18" s="59"/>
      <c r="T18" s="128">
        <v>380</v>
      </c>
      <c r="U18">
        <f t="shared" si="0"/>
        <v>3.04</v>
      </c>
    </row>
    <row r="19" spans="1:21" ht="12.75">
      <c r="A19" s="222" t="s">
        <v>20</v>
      </c>
      <c r="B19" s="223"/>
      <c r="C19" s="224"/>
      <c r="D19" s="54"/>
      <c r="E19" s="54"/>
      <c r="F19" s="133">
        <v>0.2</v>
      </c>
      <c r="G19" s="133">
        <v>0.2</v>
      </c>
      <c r="H19" s="127"/>
      <c r="I19" s="54"/>
      <c r="J19" s="54"/>
      <c r="K19" s="62"/>
      <c r="L19" s="59"/>
      <c r="M19" s="59"/>
      <c r="N19" s="59"/>
      <c r="O19" s="59"/>
      <c r="P19" s="59"/>
      <c r="Q19" s="59"/>
      <c r="R19" s="59"/>
      <c r="S19" s="59"/>
      <c r="T19" s="128">
        <v>12</v>
      </c>
      <c r="U19">
        <f t="shared" si="0"/>
        <v>0.0024000000000000002</v>
      </c>
    </row>
    <row r="20" spans="1:21" ht="12.75">
      <c r="A20" s="221" t="s">
        <v>33</v>
      </c>
      <c r="B20" s="221"/>
      <c r="C20" s="221"/>
      <c r="D20" s="54"/>
      <c r="E20" s="54"/>
      <c r="F20" s="133">
        <v>2</v>
      </c>
      <c r="G20" s="133">
        <v>2</v>
      </c>
      <c r="H20" s="127"/>
      <c r="I20" s="54"/>
      <c r="J20" s="54"/>
      <c r="K20" s="62"/>
      <c r="L20" s="123"/>
      <c r="M20" s="123"/>
      <c r="N20" s="123"/>
      <c r="O20" s="123"/>
      <c r="P20" s="123"/>
      <c r="Q20" s="123"/>
      <c r="R20" s="123"/>
      <c r="S20" s="123"/>
      <c r="T20" s="128">
        <v>360</v>
      </c>
      <c r="U20">
        <f t="shared" si="0"/>
        <v>0.72</v>
      </c>
    </row>
    <row r="21" spans="1:21" ht="12.75">
      <c r="A21" s="232" t="s">
        <v>37</v>
      </c>
      <c r="B21" s="232"/>
      <c r="C21" s="232"/>
      <c r="D21" s="54" t="s">
        <v>65</v>
      </c>
      <c r="E21" s="54" t="s">
        <v>38</v>
      </c>
      <c r="F21" s="54"/>
      <c r="G21" s="54"/>
      <c r="H21" s="54">
        <v>0.07</v>
      </c>
      <c r="I21" s="55">
        <v>0.02</v>
      </c>
      <c r="J21" s="54">
        <v>15</v>
      </c>
      <c r="K21" s="62">
        <v>60</v>
      </c>
      <c r="L21" s="59">
        <v>0</v>
      </c>
      <c r="M21" s="59">
        <v>0.03</v>
      </c>
      <c r="N21" s="59">
        <v>0</v>
      </c>
      <c r="O21" s="59">
        <v>0</v>
      </c>
      <c r="P21" s="59">
        <v>11.1</v>
      </c>
      <c r="Q21" s="59">
        <v>2.8</v>
      </c>
      <c r="R21" s="59">
        <v>1.4</v>
      </c>
      <c r="S21" s="59">
        <v>0.28</v>
      </c>
      <c r="T21" s="20"/>
      <c r="U21" s="80">
        <f>SUM(U22:U23)</f>
        <v>0.7395</v>
      </c>
    </row>
    <row r="22" spans="1:21" ht="12.75">
      <c r="A22" s="228" t="s">
        <v>289</v>
      </c>
      <c r="B22" s="228"/>
      <c r="C22" s="228"/>
      <c r="D22" s="53"/>
      <c r="E22" s="53"/>
      <c r="F22" s="53">
        <v>0.4</v>
      </c>
      <c r="G22" s="53">
        <v>0.4</v>
      </c>
      <c r="H22" s="53"/>
      <c r="I22" s="53"/>
      <c r="J22" s="53"/>
      <c r="K22" s="62"/>
      <c r="L22" s="51"/>
      <c r="M22" s="51"/>
      <c r="N22" s="51"/>
      <c r="O22" s="51"/>
      <c r="P22" s="51"/>
      <c r="Q22" s="51"/>
      <c r="R22" s="51"/>
      <c r="S22" s="51"/>
      <c r="T22" s="128">
        <v>480</v>
      </c>
      <c r="U22">
        <f t="shared" si="0"/>
        <v>0.192</v>
      </c>
    </row>
    <row r="23" spans="1:21" ht="12.75">
      <c r="A23" s="228" t="s">
        <v>321</v>
      </c>
      <c r="B23" s="228"/>
      <c r="C23" s="228"/>
      <c r="D23" s="53"/>
      <c r="E23" s="53"/>
      <c r="F23" s="53">
        <v>15</v>
      </c>
      <c r="G23" s="53">
        <v>15</v>
      </c>
      <c r="H23" s="53"/>
      <c r="I23" s="53"/>
      <c r="J23" s="53"/>
      <c r="K23" s="61"/>
      <c r="L23" s="51"/>
      <c r="M23" s="51"/>
      <c r="N23" s="51"/>
      <c r="O23" s="51"/>
      <c r="P23" s="51"/>
      <c r="Q23" s="51"/>
      <c r="R23" s="51"/>
      <c r="S23" s="51"/>
      <c r="T23" s="128">
        <v>36.5</v>
      </c>
      <c r="U23">
        <f t="shared" si="0"/>
        <v>0.5475</v>
      </c>
    </row>
    <row r="24" spans="1:21" ht="12.75">
      <c r="A24" s="228" t="s">
        <v>224</v>
      </c>
      <c r="B24" s="228"/>
      <c r="C24" s="228"/>
      <c r="D24" s="53"/>
      <c r="E24" s="53"/>
      <c r="F24" s="53">
        <v>200</v>
      </c>
      <c r="G24" s="53">
        <v>200</v>
      </c>
      <c r="H24" s="53"/>
      <c r="I24" s="53"/>
      <c r="J24" s="53"/>
      <c r="K24" s="61"/>
      <c r="L24" s="51"/>
      <c r="M24" s="51"/>
      <c r="N24" s="51"/>
      <c r="O24" s="51"/>
      <c r="P24" s="51"/>
      <c r="Q24" s="51"/>
      <c r="R24" s="51"/>
      <c r="S24" s="51"/>
      <c r="U24">
        <f t="shared" si="0"/>
        <v>0</v>
      </c>
    </row>
    <row r="25" spans="1:21" ht="12.75">
      <c r="A25" s="195" t="s">
        <v>61</v>
      </c>
      <c r="B25" s="196"/>
      <c r="C25" s="197"/>
      <c r="D25" s="11"/>
      <c r="E25" s="46">
        <v>35</v>
      </c>
      <c r="F25" s="46">
        <v>35</v>
      </c>
      <c r="G25" s="46"/>
      <c r="H25" s="6">
        <v>2.78</v>
      </c>
      <c r="I25" s="6">
        <v>0.35</v>
      </c>
      <c r="J25" s="6">
        <v>17</v>
      </c>
      <c r="K25" s="41">
        <v>82.32</v>
      </c>
      <c r="L25" s="59">
        <v>0.04</v>
      </c>
      <c r="M25" s="59">
        <v>0</v>
      </c>
      <c r="N25" s="59">
        <v>0</v>
      </c>
      <c r="O25" s="59">
        <v>0.1</v>
      </c>
      <c r="P25" s="59">
        <v>7.04</v>
      </c>
      <c r="Q25" s="59">
        <v>9.57</v>
      </c>
      <c r="R25" s="59">
        <v>4.57</v>
      </c>
      <c r="S25" s="59">
        <v>0.42</v>
      </c>
      <c r="U25">
        <f t="shared" si="0"/>
        <v>0</v>
      </c>
    </row>
    <row r="26" spans="1:21" ht="12.75">
      <c r="A26" s="195" t="s">
        <v>426</v>
      </c>
      <c r="B26" s="196"/>
      <c r="C26" s="197"/>
      <c r="D26" s="11"/>
      <c r="E26" s="46">
        <v>15</v>
      </c>
      <c r="F26" s="46">
        <v>15</v>
      </c>
      <c r="G26" s="46"/>
      <c r="H26" s="46">
        <v>0.84</v>
      </c>
      <c r="I26" s="46">
        <v>0.16</v>
      </c>
      <c r="J26" s="46">
        <v>7.4</v>
      </c>
      <c r="K26" s="48">
        <v>34.51</v>
      </c>
      <c r="L26" s="59">
        <v>0.15</v>
      </c>
      <c r="M26" s="59">
        <v>0</v>
      </c>
      <c r="N26" s="59">
        <v>0</v>
      </c>
      <c r="O26" s="59">
        <v>0</v>
      </c>
      <c r="P26" s="59">
        <v>3.45</v>
      </c>
      <c r="Q26" s="59">
        <v>15.91</v>
      </c>
      <c r="R26" s="59">
        <v>3.75</v>
      </c>
      <c r="S26" s="59">
        <v>0.46</v>
      </c>
      <c r="T26" s="20">
        <v>28.33</v>
      </c>
      <c r="U26">
        <f t="shared" si="0"/>
        <v>0.42495</v>
      </c>
    </row>
    <row r="27" spans="1:21" ht="12.75">
      <c r="A27" s="14" t="s">
        <v>277</v>
      </c>
      <c r="B27" s="15"/>
      <c r="C27" s="16"/>
      <c r="D27" s="55" t="s">
        <v>66</v>
      </c>
      <c r="E27" s="54">
        <v>10</v>
      </c>
      <c r="F27" s="54">
        <v>10</v>
      </c>
      <c r="G27" s="54"/>
      <c r="H27" s="54">
        <v>0.08</v>
      </c>
      <c r="I27" s="54">
        <v>7.25</v>
      </c>
      <c r="J27" s="54">
        <v>0.13</v>
      </c>
      <c r="K27" s="62">
        <v>66</v>
      </c>
      <c r="L27" s="46">
        <v>0</v>
      </c>
      <c r="M27" s="46">
        <v>0</v>
      </c>
      <c r="N27" s="46">
        <v>40</v>
      </c>
      <c r="O27" s="46">
        <v>0.01</v>
      </c>
      <c r="P27" s="46">
        <v>2.4</v>
      </c>
      <c r="Q27" s="46">
        <v>3</v>
      </c>
      <c r="R27" s="46">
        <v>0</v>
      </c>
      <c r="S27" s="46">
        <v>0.02</v>
      </c>
      <c r="T27" s="20">
        <v>360</v>
      </c>
      <c r="U27">
        <f t="shared" si="0"/>
        <v>3.6</v>
      </c>
    </row>
    <row r="28" spans="1:21" ht="12.75">
      <c r="A28" s="229" t="s">
        <v>12</v>
      </c>
      <c r="B28" s="230"/>
      <c r="C28" s="231"/>
      <c r="D28" s="53"/>
      <c r="E28" s="53"/>
      <c r="F28" s="55">
        <f>SUM(F9:F27)</f>
        <v>594.5</v>
      </c>
      <c r="G28" s="55">
        <f>SUM(G9:G27)</f>
        <v>534.5</v>
      </c>
      <c r="H28" s="55">
        <f aca="true" t="shared" si="1" ref="H28:S28">SUM(H7:H27)</f>
        <v>16.41</v>
      </c>
      <c r="I28" s="55">
        <f t="shared" si="1"/>
        <v>24.3</v>
      </c>
      <c r="J28" s="55">
        <f t="shared" si="1"/>
        <v>58.45</v>
      </c>
      <c r="K28" s="55">
        <f t="shared" si="1"/>
        <v>531.8299999999999</v>
      </c>
      <c r="L28" s="55">
        <f t="shared" si="1"/>
        <v>0.32</v>
      </c>
      <c r="M28" s="55">
        <f t="shared" si="1"/>
        <v>0.99</v>
      </c>
      <c r="N28" s="55">
        <f t="shared" si="1"/>
        <v>218.2</v>
      </c>
      <c r="O28" s="55">
        <f t="shared" si="1"/>
        <v>0.52</v>
      </c>
      <c r="P28" s="55">
        <f t="shared" si="1"/>
        <v>291.59000000000003</v>
      </c>
      <c r="Q28" s="55">
        <f t="shared" si="1"/>
        <v>293.08000000000004</v>
      </c>
      <c r="R28" s="55">
        <f t="shared" si="1"/>
        <v>45.129999999999995</v>
      </c>
      <c r="S28" s="55">
        <f t="shared" si="1"/>
        <v>2.93</v>
      </c>
      <c r="U28" s="189">
        <f>SUM(U7+U15+U21+U25+U26+U27)</f>
        <v>21.2864</v>
      </c>
    </row>
    <row r="29" spans="1:19" ht="12" customHeight="1">
      <c r="A29" s="214"/>
      <c r="B29" s="215"/>
      <c r="C29" s="216"/>
      <c r="D29" s="211" t="s">
        <v>13</v>
      </c>
      <c r="E29" s="212"/>
      <c r="F29" s="212"/>
      <c r="G29" s="213"/>
      <c r="H29" s="53"/>
      <c r="I29" s="53"/>
      <c r="J29" s="53"/>
      <c r="K29" s="61"/>
      <c r="L29" s="51"/>
      <c r="M29" s="51"/>
      <c r="N29" s="51"/>
      <c r="O29" s="51"/>
      <c r="P29" s="51"/>
      <c r="Q29" s="51"/>
      <c r="R29" s="51"/>
      <c r="S29" s="51"/>
    </row>
    <row r="30" spans="1:21" ht="12.75">
      <c r="A30" s="229" t="s">
        <v>279</v>
      </c>
      <c r="B30" s="230"/>
      <c r="C30" s="231"/>
      <c r="D30" s="59"/>
      <c r="E30" s="59">
        <v>15</v>
      </c>
      <c r="F30" s="59">
        <v>15</v>
      </c>
      <c r="G30" s="60"/>
      <c r="H30" s="55">
        <v>1.54</v>
      </c>
      <c r="I30" s="55">
        <v>1.14</v>
      </c>
      <c r="J30" s="55">
        <v>11.77</v>
      </c>
      <c r="K30" s="90">
        <v>63.51</v>
      </c>
      <c r="L30" s="59">
        <v>0.02</v>
      </c>
      <c r="M30" s="59">
        <v>0</v>
      </c>
      <c r="N30" s="59">
        <v>9.77</v>
      </c>
      <c r="O30" s="59">
        <v>0</v>
      </c>
      <c r="P30" s="59">
        <v>6.16</v>
      </c>
      <c r="Q30" s="59">
        <v>13.08</v>
      </c>
      <c r="R30" s="59">
        <v>2.25</v>
      </c>
      <c r="S30" s="59">
        <v>0.15</v>
      </c>
      <c r="T30" s="191">
        <v>65</v>
      </c>
      <c r="U30">
        <f aca="true" t="shared" si="2" ref="U30:U36">SUM(F30*T30)/1000</f>
        <v>0.975</v>
      </c>
    </row>
    <row r="31" spans="1:21" ht="12.75">
      <c r="A31" s="225" t="s">
        <v>282</v>
      </c>
      <c r="B31" s="226"/>
      <c r="C31" s="227"/>
      <c r="D31" s="59" t="s">
        <v>322</v>
      </c>
      <c r="E31" s="46">
        <v>200</v>
      </c>
      <c r="F31" s="46"/>
      <c r="G31" s="46"/>
      <c r="H31" s="46">
        <v>3.66</v>
      </c>
      <c r="I31" s="46">
        <v>2.16</v>
      </c>
      <c r="J31" s="46">
        <v>27.33</v>
      </c>
      <c r="K31" s="48">
        <v>161.4</v>
      </c>
      <c r="L31" s="46">
        <v>0.06</v>
      </c>
      <c r="M31" s="46">
        <v>1.11</v>
      </c>
      <c r="N31" s="46">
        <v>14</v>
      </c>
      <c r="O31" s="46">
        <v>0.21</v>
      </c>
      <c r="P31" s="46">
        <v>145.6</v>
      </c>
      <c r="Q31" s="46">
        <v>89.6</v>
      </c>
      <c r="R31" s="46">
        <v>19.9</v>
      </c>
      <c r="S31" s="46">
        <v>0.12</v>
      </c>
      <c r="U31" s="80">
        <f>SUM(U32:U36)</f>
        <v>7.2219999999999995</v>
      </c>
    </row>
    <row r="32" spans="1:21" ht="12.75">
      <c r="A32" s="214" t="s">
        <v>321</v>
      </c>
      <c r="B32" s="215"/>
      <c r="C32" s="216"/>
      <c r="D32" s="59"/>
      <c r="E32" s="46"/>
      <c r="F32" s="66">
        <v>10</v>
      </c>
      <c r="G32" s="66">
        <v>10</v>
      </c>
      <c r="H32" s="46"/>
      <c r="I32" s="46"/>
      <c r="J32" s="46"/>
      <c r="K32" s="48"/>
      <c r="L32" s="46"/>
      <c r="M32" s="46"/>
      <c r="N32" s="46"/>
      <c r="O32" s="46"/>
      <c r="P32" s="46"/>
      <c r="Q32" s="46"/>
      <c r="R32" s="46"/>
      <c r="S32" s="46"/>
      <c r="T32">
        <v>36.5</v>
      </c>
      <c r="U32">
        <f t="shared" si="2"/>
        <v>0.365</v>
      </c>
    </row>
    <row r="33" spans="1:21" ht="12.75">
      <c r="A33" s="217" t="s">
        <v>314</v>
      </c>
      <c r="B33" s="218"/>
      <c r="C33" s="219"/>
      <c r="D33" s="59"/>
      <c r="E33" s="46"/>
      <c r="F33" s="66">
        <v>10</v>
      </c>
      <c r="G33" s="66">
        <v>10</v>
      </c>
      <c r="H33" s="46"/>
      <c r="I33" s="46"/>
      <c r="J33" s="46"/>
      <c r="K33" s="48"/>
      <c r="L33" s="46"/>
      <c r="M33" s="46"/>
      <c r="N33" s="46"/>
      <c r="O33" s="46"/>
      <c r="P33" s="46"/>
      <c r="Q33" s="46"/>
      <c r="R33" s="46"/>
      <c r="S33" s="46"/>
      <c r="T33">
        <v>110</v>
      </c>
      <c r="U33">
        <f t="shared" si="2"/>
        <v>1.1</v>
      </c>
    </row>
    <row r="34" spans="1:21" ht="12.75">
      <c r="A34" s="214" t="s">
        <v>18</v>
      </c>
      <c r="B34" s="215"/>
      <c r="C34" s="216"/>
      <c r="D34" s="59"/>
      <c r="E34" s="46"/>
      <c r="F34" s="66">
        <v>147</v>
      </c>
      <c r="G34" s="66">
        <v>147</v>
      </c>
      <c r="H34" s="46"/>
      <c r="I34" s="46"/>
      <c r="J34" s="46"/>
      <c r="K34" s="48"/>
      <c r="L34" s="129"/>
      <c r="M34" s="129"/>
      <c r="N34" s="129"/>
      <c r="O34" s="129"/>
      <c r="P34" s="129"/>
      <c r="Q34" s="129"/>
      <c r="R34" s="129"/>
      <c r="S34" s="129"/>
      <c r="T34">
        <v>39</v>
      </c>
      <c r="U34">
        <f t="shared" si="2"/>
        <v>5.733</v>
      </c>
    </row>
    <row r="35" spans="1:21" ht="12.75">
      <c r="A35" s="214" t="s">
        <v>224</v>
      </c>
      <c r="B35" s="215"/>
      <c r="C35" s="216"/>
      <c r="D35" s="59"/>
      <c r="E35" s="66"/>
      <c r="F35" s="66">
        <v>40</v>
      </c>
      <c r="G35" s="66">
        <v>40</v>
      </c>
      <c r="H35" s="46"/>
      <c r="I35" s="46"/>
      <c r="J35" s="46"/>
      <c r="K35" s="48"/>
      <c r="L35" s="46"/>
      <c r="M35" s="46"/>
      <c r="N35" s="46"/>
      <c r="O35" s="46"/>
      <c r="P35" s="46"/>
      <c r="Q35" s="46"/>
      <c r="R35" s="46"/>
      <c r="S35" s="46"/>
      <c r="U35">
        <f t="shared" si="2"/>
        <v>0</v>
      </c>
    </row>
    <row r="36" spans="1:21" ht="12.75">
      <c r="A36" s="217" t="s">
        <v>59</v>
      </c>
      <c r="B36" s="218"/>
      <c r="C36" s="219"/>
      <c r="D36" s="59"/>
      <c r="E36" s="66"/>
      <c r="F36" s="66">
        <v>0.01</v>
      </c>
      <c r="G36" s="66">
        <v>0.01</v>
      </c>
      <c r="H36" s="46"/>
      <c r="I36" s="46"/>
      <c r="J36" s="46"/>
      <c r="K36" s="48"/>
      <c r="L36" s="46"/>
      <c r="M36" s="46"/>
      <c r="N36" s="46"/>
      <c r="O36" s="46"/>
      <c r="P36" s="46"/>
      <c r="Q36" s="46"/>
      <c r="R36" s="46"/>
      <c r="S36" s="46"/>
      <c r="T36">
        <v>2400</v>
      </c>
      <c r="U36">
        <f t="shared" si="2"/>
        <v>0.024</v>
      </c>
    </row>
    <row r="37" spans="1:21" ht="13.5" customHeight="1">
      <c r="A37" s="220" t="s">
        <v>102</v>
      </c>
      <c r="B37" s="220"/>
      <c r="C37" s="220"/>
      <c r="D37" s="11"/>
      <c r="E37" s="11"/>
      <c r="F37" s="59">
        <f>SUM(F32:F36)</f>
        <v>207.01</v>
      </c>
      <c r="G37" s="59">
        <f>SUM(G32:G36)</f>
        <v>207.01</v>
      </c>
      <c r="H37" s="59">
        <f aca="true" t="shared" si="3" ref="H37:S37">SUM(H30:H35)</f>
        <v>5.2</v>
      </c>
      <c r="I37" s="59">
        <f t="shared" si="3"/>
        <v>3.3</v>
      </c>
      <c r="J37" s="59">
        <f t="shared" si="3"/>
        <v>39.099999999999994</v>
      </c>
      <c r="K37" s="59">
        <f t="shared" si="3"/>
        <v>224.91</v>
      </c>
      <c r="L37" s="59">
        <f t="shared" si="3"/>
        <v>0.08</v>
      </c>
      <c r="M37" s="59">
        <f t="shared" si="3"/>
        <v>1.11</v>
      </c>
      <c r="N37" s="59">
        <f t="shared" si="3"/>
        <v>23.77</v>
      </c>
      <c r="O37" s="59">
        <f t="shared" si="3"/>
        <v>0.21</v>
      </c>
      <c r="P37" s="59">
        <f t="shared" si="3"/>
        <v>151.76</v>
      </c>
      <c r="Q37" s="59">
        <f t="shared" si="3"/>
        <v>102.67999999999999</v>
      </c>
      <c r="R37" s="59">
        <f t="shared" si="3"/>
        <v>22.15</v>
      </c>
      <c r="S37" s="59">
        <f t="shared" si="3"/>
        <v>0.27</v>
      </c>
      <c r="U37" s="189">
        <f>SUM(U30+U31)</f>
        <v>8.197</v>
      </c>
    </row>
    <row r="38" spans="1:19" ht="13.5" customHeight="1">
      <c r="A38" s="214"/>
      <c r="B38" s="215"/>
      <c r="C38" s="216"/>
      <c r="D38" s="211" t="s">
        <v>14</v>
      </c>
      <c r="E38" s="212"/>
      <c r="F38" s="212"/>
      <c r="G38" s="213"/>
      <c r="H38" s="11"/>
      <c r="I38" s="11"/>
      <c r="J38" s="11"/>
      <c r="K38" s="63"/>
      <c r="L38" s="11"/>
      <c r="M38" s="46"/>
      <c r="N38" s="11"/>
      <c r="O38" s="11"/>
      <c r="P38" s="11"/>
      <c r="Q38" s="11"/>
      <c r="R38" s="11"/>
      <c r="S38" s="11"/>
    </row>
    <row r="39" spans="1:21" ht="12.75">
      <c r="A39" s="195" t="s">
        <v>307</v>
      </c>
      <c r="B39" s="196"/>
      <c r="C39" s="197"/>
      <c r="D39" s="48" t="s">
        <v>194</v>
      </c>
      <c r="E39" s="46" t="s">
        <v>258</v>
      </c>
      <c r="F39" s="46"/>
      <c r="G39" s="50"/>
      <c r="H39" s="46">
        <v>1.8</v>
      </c>
      <c r="I39" s="46">
        <v>4.98</v>
      </c>
      <c r="J39" s="46">
        <v>8.13</v>
      </c>
      <c r="K39" s="48">
        <v>84.48</v>
      </c>
      <c r="L39" s="59">
        <v>0.08</v>
      </c>
      <c r="M39" s="59">
        <v>18.48</v>
      </c>
      <c r="N39" s="59">
        <v>0</v>
      </c>
      <c r="O39" s="59">
        <v>0</v>
      </c>
      <c r="P39" s="59">
        <v>33.98</v>
      </c>
      <c r="Q39" s="59">
        <v>47.43</v>
      </c>
      <c r="R39" s="59">
        <v>22.2</v>
      </c>
      <c r="S39" s="59">
        <v>0.83</v>
      </c>
      <c r="U39">
        <f>SUM(U41:U50)</f>
        <v>4.7208000000000006</v>
      </c>
    </row>
    <row r="40" spans="1:19" ht="12.75">
      <c r="A40" s="195" t="s">
        <v>308</v>
      </c>
      <c r="B40" s="196"/>
      <c r="C40" s="197"/>
      <c r="D40" s="11"/>
      <c r="E40" s="11"/>
      <c r="F40" s="11"/>
      <c r="G40" s="11"/>
      <c r="H40" s="11"/>
      <c r="I40" s="11"/>
      <c r="J40" s="11"/>
      <c r="K40" s="63"/>
      <c r="L40" s="11"/>
      <c r="M40" s="11"/>
      <c r="N40" s="11"/>
      <c r="O40" s="11"/>
      <c r="P40" s="11"/>
      <c r="Q40" s="11"/>
      <c r="R40" s="11"/>
      <c r="S40" s="11"/>
    </row>
    <row r="41" spans="1:21" ht="12.75">
      <c r="A41" s="204" t="s">
        <v>26</v>
      </c>
      <c r="B41" s="205"/>
      <c r="C41" s="206"/>
      <c r="D41" s="11"/>
      <c r="E41" s="11"/>
      <c r="F41" s="51">
        <v>40</v>
      </c>
      <c r="G41" s="11">
        <v>30</v>
      </c>
      <c r="H41" s="11"/>
      <c r="I41" s="11"/>
      <c r="J41" s="11"/>
      <c r="K41" s="63"/>
      <c r="L41" s="11"/>
      <c r="M41" s="11"/>
      <c r="N41" s="11"/>
      <c r="O41" s="11"/>
      <c r="P41" s="11"/>
      <c r="Q41" s="11"/>
      <c r="R41" s="11"/>
      <c r="S41" s="11"/>
      <c r="T41">
        <v>30</v>
      </c>
      <c r="U41">
        <f aca="true" t="shared" si="4" ref="U41:U73">SUM(F41*T41)/1000</f>
        <v>1.2</v>
      </c>
    </row>
    <row r="42" spans="1:21" ht="12.75">
      <c r="A42" s="204" t="s">
        <v>27</v>
      </c>
      <c r="B42" s="205"/>
      <c r="C42" s="206"/>
      <c r="D42" s="11"/>
      <c r="E42" s="11"/>
      <c r="F42" s="11">
        <v>12.5</v>
      </c>
      <c r="G42" s="11">
        <v>10</v>
      </c>
      <c r="H42" s="11"/>
      <c r="I42" s="11"/>
      <c r="J42" s="11"/>
      <c r="K42" s="63"/>
      <c r="L42" s="11"/>
      <c r="M42" s="11"/>
      <c r="N42" s="11"/>
      <c r="O42" s="11"/>
      <c r="P42" s="11"/>
      <c r="Q42" s="11"/>
      <c r="R42" s="11"/>
      <c r="S42" s="11"/>
      <c r="T42">
        <v>46</v>
      </c>
      <c r="U42">
        <f t="shared" si="4"/>
        <v>0.575</v>
      </c>
    </row>
    <row r="43" spans="1:21" ht="12.75">
      <c r="A43" s="204" t="s">
        <v>28</v>
      </c>
      <c r="B43" s="205"/>
      <c r="C43" s="206"/>
      <c r="D43" s="11"/>
      <c r="E43" s="11"/>
      <c r="F43" s="11">
        <v>12</v>
      </c>
      <c r="G43" s="11">
        <v>10</v>
      </c>
      <c r="H43" s="11"/>
      <c r="I43" s="11"/>
      <c r="J43" s="11"/>
      <c r="K43" s="63"/>
      <c r="L43" s="11"/>
      <c r="M43" s="11"/>
      <c r="N43" s="11"/>
      <c r="O43" s="11"/>
      <c r="P43" s="11"/>
      <c r="Q43" s="11"/>
      <c r="R43" s="11"/>
      <c r="S43" s="11"/>
      <c r="T43">
        <v>25</v>
      </c>
      <c r="U43">
        <f t="shared" si="4"/>
        <v>0.3</v>
      </c>
    </row>
    <row r="44" spans="1:21" ht="12.75">
      <c r="A44" s="204" t="s">
        <v>70</v>
      </c>
      <c r="B44" s="205"/>
      <c r="C44" s="206"/>
      <c r="D44" s="11"/>
      <c r="E44" s="11"/>
      <c r="F44" s="11">
        <v>1</v>
      </c>
      <c r="G44" s="11">
        <v>1</v>
      </c>
      <c r="H44" s="11"/>
      <c r="I44" s="11"/>
      <c r="J44" s="11"/>
      <c r="K44" s="63"/>
      <c r="L44" s="11"/>
      <c r="M44" s="11"/>
      <c r="N44" s="11"/>
      <c r="O44" s="11"/>
      <c r="P44" s="11"/>
      <c r="Q44" s="11"/>
      <c r="R44" s="11"/>
      <c r="S44" s="11"/>
      <c r="T44">
        <v>85</v>
      </c>
      <c r="U44">
        <f t="shared" si="4"/>
        <v>0.085</v>
      </c>
    </row>
    <row r="45" spans="1:21" ht="12.75">
      <c r="A45" s="204" t="s">
        <v>29</v>
      </c>
      <c r="B45" s="205"/>
      <c r="C45" s="206"/>
      <c r="D45" s="11"/>
      <c r="E45" s="11"/>
      <c r="F45" s="11">
        <v>5</v>
      </c>
      <c r="G45" s="11">
        <v>5</v>
      </c>
      <c r="H45" s="11"/>
      <c r="I45" s="11"/>
      <c r="J45" s="11"/>
      <c r="K45" s="63"/>
      <c r="L45" s="11"/>
      <c r="M45" s="11"/>
      <c r="N45" s="11"/>
      <c r="O45" s="11"/>
      <c r="P45" s="11"/>
      <c r="Q45" s="11"/>
      <c r="R45" s="11"/>
      <c r="S45" s="11"/>
      <c r="T45">
        <v>107</v>
      </c>
      <c r="U45">
        <f t="shared" si="4"/>
        <v>0.535</v>
      </c>
    </row>
    <row r="46" spans="1:21" ht="12.75">
      <c r="A46" s="204" t="s">
        <v>20</v>
      </c>
      <c r="B46" s="205"/>
      <c r="C46" s="206"/>
      <c r="D46" s="11"/>
      <c r="E46" s="11"/>
      <c r="F46" s="11">
        <v>0.9</v>
      </c>
      <c r="G46" s="11">
        <v>0.9</v>
      </c>
      <c r="H46" s="11"/>
      <c r="I46" s="11"/>
      <c r="J46" s="11"/>
      <c r="K46" s="63"/>
      <c r="L46" s="11"/>
      <c r="M46" s="11"/>
      <c r="N46" s="11"/>
      <c r="O46" s="11"/>
      <c r="P46" s="11"/>
      <c r="Q46" s="11"/>
      <c r="R46" s="11"/>
      <c r="S46" s="11"/>
      <c r="T46">
        <v>12</v>
      </c>
      <c r="U46">
        <f t="shared" si="4"/>
        <v>0.0108</v>
      </c>
    </row>
    <row r="47" spans="1:21" ht="12.75">
      <c r="A47" s="204" t="s">
        <v>81</v>
      </c>
      <c r="B47" s="205"/>
      <c r="C47" s="206"/>
      <c r="D47" s="11"/>
      <c r="E47" s="11"/>
      <c r="F47" s="11">
        <v>5</v>
      </c>
      <c r="G47" s="11">
        <v>5</v>
      </c>
      <c r="H47" s="11"/>
      <c r="I47" s="11"/>
      <c r="J47" s="11"/>
      <c r="K47" s="63"/>
      <c r="L47" s="11"/>
      <c r="M47" s="11"/>
      <c r="N47" s="11"/>
      <c r="O47" s="11"/>
      <c r="P47" s="11"/>
      <c r="Q47" s="11"/>
      <c r="R47" s="11"/>
      <c r="S47" s="11"/>
      <c r="T47">
        <v>103</v>
      </c>
      <c r="U47">
        <f t="shared" si="4"/>
        <v>0.515</v>
      </c>
    </row>
    <row r="48" spans="1:21" ht="12.75">
      <c r="A48" s="198" t="s">
        <v>56</v>
      </c>
      <c r="B48" s="199"/>
      <c r="C48" s="200"/>
      <c r="D48" s="11"/>
      <c r="E48" s="11"/>
      <c r="F48" s="11">
        <v>62.5</v>
      </c>
      <c r="G48" s="11">
        <v>50</v>
      </c>
      <c r="H48" s="11"/>
      <c r="I48" s="11"/>
      <c r="J48" s="11"/>
      <c r="K48" s="63"/>
      <c r="L48" s="11"/>
      <c r="M48" s="11"/>
      <c r="N48" s="11"/>
      <c r="O48" s="11"/>
      <c r="P48" s="11"/>
      <c r="Q48" s="11"/>
      <c r="R48" s="11"/>
      <c r="S48" s="11"/>
      <c r="T48">
        <v>24</v>
      </c>
      <c r="U48">
        <f t="shared" si="4"/>
        <v>1.5</v>
      </c>
    </row>
    <row r="49" spans="1:20" ht="12.75">
      <c r="A49" s="201" t="s">
        <v>31</v>
      </c>
      <c r="B49" s="202"/>
      <c r="C49" s="203"/>
      <c r="D49" s="11"/>
      <c r="E49" s="11"/>
      <c r="F49" s="66">
        <v>0.02</v>
      </c>
      <c r="G49" s="11">
        <v>0.02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t="s">
        <v>189</v>
      </c>
    </row>
    <row r="50" spans="1:21" ht="12.75">
      <c r="A50" s="204" t="s">
        <v>224</v>
      </c>
      <c r="B50" s="205"/>
      <c r="C50" s="206"/>
      <c r="D50" s="11"/>
      <c r="E50" s="11"/>
      <c r="F50" s="11">
        <v>200</v>
      </c>
      <c r="G50" s="11">
        <v>200</v>
      </c>
      <c r="H50" s="11"/>
      <c r="I50" s="11"/>
      <c r="J50" s="11"/>
      <c r="K50" s="63"/>
      <c r="L50" s="11"/>
      <c r="M50" s="11"/>
      <c r="N50" s="11"/>
      <c r="O50" s="11"/>
      <c r="P50" s="11"/>
      <c r="Q50" s="11"/>
      <c r="R50" s="11"/>
      <c r="S50" s="11"/>
      <c r="U50">
        <f t="shared" si="4"/>
        <v>0</v>
      </c>
    </row>
    <row r="51" spans="1:21" ht="12.75">
      <c r="A51" s="195" t="s">
        <v>404</v>
      </c>
      <c r="B51" s="196"/>
      <c r="C51" s="197"/>
      <c r="D51" s="46" t="s">
        <v>204</v>
      </c>
      <c r="E51" s="46">
        <v>80</v>
      </c>
      <c r="F51" s="12"/>
      <c r="G51" s="12"/>
      <c r="H51" s="46">
        <v>10.7</v>
      </c>
      <c r="I51" s="46">
        <v>3.5</v>
      </c>
      <c r="J51" s="46">
        <v>7.5</v>
      </c>
      <c r="K51" s="48">
        <v>104.3</v>
      </c>
      <c r="L51" s="59">
        <v>0.07</v>
      </c>
      <c r="M51" s="59">
        <v>0.35</v>
      </c>
      <c r="N51" s="59">
        <v>9.7</v>
      </c>
      <c r="O51" s="59">
        <v>0</v>
      </c>
      <c r="P51" s="59">
        <v>43.1</v>
      </c>
      <c r="Q51" s="59">
        <v>136.5</v>
      </c>
      <c r="R51" s="59">
        <v>20.9</v>
      </c>
      <c r="S51" s="59">
        <v>0.6</v>
      </c>
      <c r="U51" s="80">
        <f>SUM(U52:U57)</f>
        <v>12.832152</v>
      </c>
    </row>
    <row r="52" spans="1:21" ht="12.75">
      <c r="A52" s="198" t="s">
        <v>391</v>
      </c>
      <c r="B52" s="199"/>
      <c r="C52" s="200"/>
      <c r="D52" s="5"/>
      <c r="E52" s="5"/>
      <c r="F52" s="5">
        <v>72</v>
      </c>
      <c r="G52" s="5">
        <v>52.8</v>
      </c>
      <c r="H52" s="5"/>
      <c r="I52" s="5"/>
      <c r="J52" s="5"/>
      <c r="K52" s="42"/>
      <c r="L52" s="5"/>
      <c r="M52" s="5"/>
      <c r="N52" s="5"/>
      <c r="O52" s="5"/>
      <c r="P52" s="5"/>
      <c r="Q52" s="5"/>
      <c r="R52" s="5"/>
      <c r="S52" s="5"/>
      <c r="T52">
        <v>145</v>
      </c>
      <c r="U52">
        <f t="shared" si="4"/>
        <v>10.44</v>
      </c>
    </row>
    <row r="53" spans="1:21" ht="12.75">
      <c r="A53" s="204" t="s">
        <v>29</v>
      </c>
      <c r="B53" s="205"/>
      <c r="C53" s="206"/>
      <c r="D53" s="5"/>
      <c r="E53" s="5"/>
      <c r="F53" s="5">
        <v>6.4</v>
      </c>
      <c r="G53" s="5">
        <v>6.4</v>
      </c>
      <c r="H53" s="5"/>
      <c r="I53" s="5"/>
      <c r="J53" s="5"/>
      <c r="K53" s="42"/>
      <c r="L53" s="5"/>
      <c r="M53" s="5"/>
      <c r="N53" s="5"/>
      <c r="O53" s="5"/>
      <c r="P53" s="5"/>
      <c r="Q53" s="5"/>
      <c r="R53" s="5"/>
      <c r="S53" s="5"/>
      <c r="T53">
        <v>69</v>
      </c>
      <c r="U53">
        <f t="shared" si="4"/>
        <v>0.44160000000000005</v>
      </c>
    </row>
    <row r="54" spans="1:21" ht="12.75">
      <c r="A54" s="204" t="s">
        <v>20</v>
      </c>
      <c r="B54" s="205"/>
      <c r="C54" s="206"/>
      <c r="D54" s="5"/>
      <c r="E54" s="5"/>
      <c r="F54" s="5">
        <v>0.3</v>
      </c>
      <c r="G54" s="5">
        <v>0.3</v>
      </c>
      <c r="H54" s="5"/>
      <c r="I54" s="5"/>
      <c r="J54" s="5"/>
      <c r="K54" s="42"/>
      <c r="L54" s="5"/>
      <c r="M54" s="5"/>
      <c r="N54" s="5"/>
      <c r="O54" s="5"/>
      <c r="P54" s="5"/>
      <c r="Q54" s="5"/>
      <c r="R54" s="5"/>
      <c r="S54" s="5"/>
      <c r="T54">
        <v>12</v>
      </c>
      <c r="U54">
        <f t="shared" si="4"/>
        <v>0.0035999999999999995</v>
      </c>
    </row>
    <row r="55" spans="1:21" ht="12.75">
      <c r="A55" s="204" t="s">
        <v>58</v>
      </c>
      <c r="B55" s="205"/>
      <c r="C55" s="206"/>
      <c r="D55" s="5"/>
      <c r="E55" s="5"/>
      <c r="F55" s="5">
        <v>14.4</v>
      </c>
      <c r="G55" s="5">
        <v>14.4</v>
      </c>
      <c r="H55" s="5"/>
      <c r="I55" s="5"/>
      <c r="J55" s="5"/>
      <c r="K55" s="42"/>
      <c r="L55" s="5"/>
      <c r="M55" s="5"/>
      <c r="N55" s="5"/>
      <c r="O55" s="5"/>
      <c r="P55" s="5"/>
      <c r="Q55" s="5"/>
      <c r="R55" s="5"/>
      <c r="S55" s="5"/>
      <c r="T55">
        <v>28.33</v>
      </c>
      <c r="U55">
        <f t="shared" si="4"/>
        <v>0.407952</v>
      </c>
    </row>
    <row r="56" spans="1:21" ht="12.75">
      <c r="A56" s="204" t="s">
        <v>52</v>
      </c>
      <c r="B56" s="205"/>
      <c r="C56" s="206"/>
      <c r="D56" s="5"/>
      <c r="E56" s="5"/>
      <c r="F56" s="5">
        <v>8</v>
      </c>
      <c r="G56" s="5">
        <v>8</v>
      </c>
      <c r="H56" s="5"/>
      <c r="I56" s="5"/>
      <c r="J56" s="5"/>
      <c r="K56" s="42"/>
      <c r="L56" s="5"/>
      <c r="M56" s="5"/>
      <c r="N56" s="5"/>
      <c r="O56" s="5"/>
      <c r="P56" s="5"/>
      <c r="Q56" s="5"/>
      <c r="R56" s="5"/>
      <c r="S56" s="5"/>
      <c r="T56">
        <v>90</v>
      </c>
      <c r="U56">
        <f t="shared" si="4"/>
        <v>0.72</v>
      </c>
    </row>
    <row r="57" spans="1:21" ht="12.75">
      <c r="A57" s="204" t="s">
        <v>18</v>
      </c>
      <c r="B57" s="205"/>
      <c r="C57" s="206"/>
      <c r="D57" s="9"/>
      <c r="E57" s="9"/>
      <c r="F57" s="9">
        <v>21</v>
      </c>
      <c r="G57" s="9">
        <v>21</v>
      </c>
      <c r="H57" s="9"/>
      <c r="I57" s="9"/>
      <c r="J57" s="9"/>
      <c r="K57" s="68"/>
      <c r="L57" s="5"/>
      <c r="M57" s="5"/>
      <c r="N57" s="5"/>
      <c r="O57" s="5"/>
      <c r="P57" s="5"/>
      <c r="Q57" s="5"/>
      <c r="R57" s="5"/>
      <c r="S57" s="5"/>
      <c r="T57">
        <v>39</v>
      </c>
      <c r="U57">
        <f t="shared" si="4"/>
        <v>0.819</v>
      </c>
    </row>
    <row r="58" spans="1:21" s="80" customFormat="1" ht="12.75">
      <c r="A58" s="208" t="s">
        <v>341</v>
      </c>
      <c r="B58" s="209"/>
      <c r="C58" s="210"/>
      <c r="D58" s="59" t="s">
        <v>87</v>
      </c>
      <c r="E58" s="6">
        <v>30</v>
      </c>
      <c r="F58" s="135"/>
      <c r="G58" s="135"/>
      <c r="H58" s="6">
        <v>0.42</v>
      </c>
      <c r="I58" s="6">
        <v>1.49</v>
      </c>
      <c r="J58" s="6">
        <v>1.76</v>
      </c>
      <c r="K58" s="41">
        <v>22.23</v>
      </c>
      <c r="L58" s="6">
        <v>0.01</v>
      </c>
      <c r="M58" s="6">
        <v>0.01</v>
      </c>
      <c r="N58" s="6">
        <v>10.14</v>
      </c>
      <c r="O58" s="6">
        <v>0.01</v>
      </c>
      <c r="P58" s="6">
        <v>8.19</v>
      </c>
      <c r="Q58" s="6">
        <v>6.82</v>
      </c>
      <c r="R58" s="6">
        <v>1.58</v>
      </c>
      <c r="S58" s="6">
        <v>0.06</v>
      </c>
      <c r="U58" s="80">
        <f>SUM(U59:U62)</f>
        <v>0.8509</v>
      </c>
    </row>
    <row r="59" spans="1:21" s="80" customFormat="1" ht="12.75">
      <c r="A59" s="198" t="s">
        <v>30</v>
      </c>
      <c r="B59" s="199"/>
      <c r="C59" s="200"/>
      <c r="D59" s="59"/>
      <c r="E59" s="6"/>
      <c r="F59" s="135">
        <v>7.5</v>
      </c>
      <c r="G59" s="135">
        <v>7.5</v>
      </c>
      <c r="H59" s="6"/>
      <c r="I59" s="6"/>
      <c r="J59" s="6"/>
      <c r="K59" s="41"/>
      <c r="L59" s="6"/>
      <c r="M59" s="6"/>
      <c r="N59" s="6"/>
      <c r="O59" s="6"/>
      <c r="P59" s="6"/>
      <c r="Q59" s="6"/>
      <c r="R59" s="6"/>
      <c r="S59" s="6"/>
      <c r="T59" s="80">
        <v>103</v>
      </c>
      <c r="U59">
        <f t="shared" si="4"/>
        <v>0.7725</v>
      </c>
    </row>
    <row r="60" spans="1:21" s="80" customFormat="1" ht="12.75">
      <c r="A60" s="198" t="s">
        <v>32</v>
      </c>
      <c r="B60" s="199"/>
      <c r="C60" s="200"/>
      <c r="D60" s="59"/>
      <c r="E60" s="6"/>
      <c r="F60" s="135">
        <v>2.2</v>
      </c>
      <c r="G60" s="135">
        <v>2.2</v>
      </c>
      <c r="H60" s="6"/>
      <c r="I60" s="6"/>
      <c r="J60" s="6"/>
      <c r="K60" s="41"/>
      <c r="L60" s="6"/>
      <c r="M60" s="6"/>
      <c r="N60" s="6"/>
      <c r="O60" s="6"/>
      <c r="P60" s="6"/>
      <c r="Q60" s="6"/>
      <c r="R60" s="6"/>
      <c r="S60" s="6"/>
      <c r="T60">
        <v>34</v>
      </c>
      <c r="U60">
        <f t="shared" si="4"/>
        <v>0.0748</v>
      </c>
    </row>
    <row r="61" spans="1:21" s="80" customFormat="1" ht="12.75">
      <c r="A61" s="198" t="s">
        <v>224</v>
      </c>
      <c r="B61" s="199"/>
      <c r="C61" s="200"/>
      <c r="D61" s="59"/>
      <c r="E61" s="6"/>
      <c r="F61" s="135">
        <v>22.5</v>
      </c>
      <c r="G61" s="135">
        <v>22.5</v>
      </c>
      <c r="H61" s="6"/>
      <c r="I61" s="6"/>
      <c r="J61" s="6"/>
      <c r="K61" s="41"/>
      <c r="L61" s="6"/>
      <c r="M61" s="6"/>
      <c r="N61" s="6"/>
      <c r="O61" s="6"/>
      <c r="P61" s="6"/>
      <c r="Q61" s="6"/>
      <c r="R61" s="6"/>
      <c r="S61" s="6"/>
      <c r="T61"/>
      <c r="U61">
        <f t="shared" si="4"/>
        <v>0</v>
      </c>
    </row>
    <row r="62" spans="1:21" s="80" customFormat="1" ht="12.75">
      <c r="A62" s="198" t="s">
        <v>20</v>
      </c>
      <c r="B62" s="199"/>
      <c r="C62" s="200"/>
      <c r="D62" s="59"/>
      <c r="E62" s="6"/>
      <c r="F62" s="135">
        <v>0.3</v>
      </c>
      <c r="G62" s="135">
        <v>0.3</v>
      </c>
      <c r="H62" s="6"/>
      <c r="I62" s="6"/>
      <c r="J62" s="6"/>
      <c r="K62" s="41"/>
      <c r="L62" s="6"/>
      <c r="M62" s="6"/>
      <c r="N62" s="6"/>
      <c r="O62" s="6"/>
      <c r="P62" s="6"/>
      <c r="Q62" s="6"/>
      <c r="R62" s="6"/>
      <c r="S62" s="6"/>
      <c r="T62">
        <v>12</v>
      </c>
      <c r="U62">
        <f t="shared" si="4"/>
        <v>0.0035999999999999995</v>
      </c>
    </row>
    <row r="63" spans="1:21" ht="12.75">
      <c r="A63" s="195" t="s">
        <v>376</v>
      </c>
      <c r="B63" s="196"/>
      <c r="C63" s="197"/>
      <c r="D63" s="46" t="s">
        <v>377</v>
      </c>
      <c r="E63" s="46">
        <v>180</v>
      </c>
      <c r="F63" s="46"/>
      <c r="G63" s="46"/>
      <c r="H63" s="46">
        <v>3.68</v>
      </c>
      <c r="I63" s="46">
        <v>10.89</v>
      </c>
      <c r="J63" s="46">
        <v>21.4</v>
      </c>
      <c r="K63" s="48">
        <v>205.7</v>
      </c>
      <c r="L63" s="59">
        <v>0.17</v>
      </c>
      <c r="M63" s="59">
        <v>21.18</v>
      </c>
      <c r="N63" s="59">
        <v>59.5</v>
      </c>
      <c r="O63" s="59">
        <v>0.14</v>
      </c>
      <c r="P63" s="59">
        <v>49.6</v>
      </c>
      <c r="Q63" s="59">
        <v>103.56</v>
      </c>
      <c r="R63" s="59">
        <v>32.6</v>
      </c>
      <c r="S63" s="59">
        <v>1.22</v>
      </c>
      <c r="U63" s="80">
        <f>SUM(U64:U67)</f>
        <v>9.2484</v>
      </c>
    </row>
    <row r="64" spans="1:21" ht="12.75">
      <c r="A64" s="198" t="s">
        <v>18</v>
      </c>
      <c r="B64" s="199"/>
      <c r="C64" s="200"/>
      <c r="D64" s="46"/>
      <c r="E64" s="46"/>
      <c r="F64" s="123">
        <v>28.8</v>
      </c>
      <c r="G64" s="123">
        <v>28.8</v>
      </c>
      <c r="H64" s="46"/>
      <c r="I64" s="46"/>
      <c r="J64" s="46"/>
      <c r="K64" s="48"/>
      <c r="L64" s="11"/>
      <c r="M64" s="11"/>
      <c r="N64" s="11"/>
      <c r="O64" s="11"/>
      <c r="P64" s="11"/>
      <c r="Q64" s="11"/>
      <c r="R64" s="11"/>
      <c r="S64" s="11"/>
      <c r="T64">
        <v>39</v>
      </c>
      <c r="U64">
        <f t="shared" si="4"/>
        <v>1.1232</v>
      </c>
    </row>
    <row r="65" spans="1:21" ht="12.75">
      <c r="A65" s="198" t="s">
        <v>26</v>
      </c>
      <c r="B65" s="199"/>
      <c r="C65" s="200"/>
      <c r="D65" s="46"/>
      <c r="E65" s="46"/>
      <c r="F65" s="123">
        <v>210.6</v>
      </c>
      <c r="G65" s="119">
        <v>158.4</v>
      </c>
      <c r="H65" s="46"/>
      <c r="I65" s="46"/>
      <c r="J65" s="46"/>
      <c r="K65" s="48"/>
      <c r="L65" s="11"/>
      <c r="M65" s="11"/>
      <c r="N65" s="11"/>
      <c r="O65" s="11"/>
      <c r="P65" s="11"/>
      <c r="Q65" s="11"/>
      <c r="R65" s="11"/>
      <c r="S65" s="11"/>
      <c r="T65">
        <v>30</v>
      </c>
      <c r="U65">
        <f t="shared" si="4"/>
        <v>6.318</v>
      </c>
    </row>
    <row r="66" spans="1:21" ht="12.75">
      <c r="A66" s="201" t="s">
        <v>20</v>
      </c>
      <c r="B66" s="202"/>
      <c r="C66" s="203"/>
      <c r="D66" s="46"/>
      <c r="E66" s="46"/>
      <c r="F66" s="123">
        <v>0.6</v>
      </c>
      <c r="G66" s="64">
        <v>0.6</v>
      </c>
      <c r="H66" s="46"/>
      <c r="I66" s="46"/>
      <c r="J66" s="46"/>
      <c r="K66" s="48"/>
      <c r="L66" s="11"/>
      <c r="M66" s="11"/>
      <c r="N66" s="11"/>
      <c r="O66" s="11"/>
      <c r="P66" s="11"/>
      <c r="Q66" s="11"/>
      <c r="R66" s="11"/>
      <c r="S66" s="11"/>
      <c r="T66">
        <v>12</v>
      </c>
      <c r="U66">
        <f t="shared" si="4"/>
        <v>0.007199999999999999</v>
      </c>
    </row>
    <row r="67" spans="1:21" s="93" customFormat="1" ht="12.75">
      <c r="A67" s="201" t="s">
        <v>33</v>
      </c>
      <c r="B67" s="202"/>
      <c r="C67" s="203"/>
      <c r="D67" s="46"/>
      <c r="E67" s="46"/>
      <c r="F67" s="123">
        <v>5</v>
      </c>
      <c r="G67" s="119">
        <v>5</v>
      </c>
      <c r="H67" s="46"/>
      <c r="I67" s="46"/>
      <c r="J67" s="46"/>
      <c r="K67" s="48"/>
      <c r="L67" s="11"/>
      <c r="M67" s="11"/>
      <c r="N67" s="11"/>
      <c r="O67" s="11"/>
      <c r="P67" s="11"/>
      <c r="Q67" s="11"/>
      <c r="R67" s="11"/>
      <c r="S67" s="11"/>
      <c r="T67" s="93">
        <v>360</v>
      </c>
      <c r="U67">
        <f t="shared" si="4"/>
        <v>1.8</v>
      </c>
    </row>
    <row r="68" spans="1:19" ht="12.75">
      <c r="A68" s="195" t="s">
        <v>445</v>
      </c>
      <c r="B68" s="196"/>
      <c r="C68" s="197"/>
      <c r="D68" s="46"/>
      <c r="E68" s="46">
        <v>60</v>
      </c>
      <c r="F68" s="46">
        <v>109</v>
      </c>
      <c r="G68" s="46">
        <v>60</v>
      </c>
      <c r="H68" s="46">
        <v>0.67</v>
      </c>
      <c r="I68" s="46">
        <v>0.06</v>
      </c>
      <c r="J68" s="46">
        <v>2.1</v>
      </c>
      <c r="K68" s="46">
        <v>12.04</v>
      </c>
      <c r="L68" s="59">
        <v>0.01</v>
      </c>
      <c r="M68" s="59">
        <v>6.32</v>
      </c>
      <c r="N68" s="59">
        <v>0</v>
      </c>
      <c r="O68" s="59">
        <v>0.01</v>
      </c>
      <c r="P68" s="59">
        <v>6.02</v>
      </c>
      <c r="Q68" s="59">
        <v>21.08</v>
      </c>
      <c r="R68" s="59">
        <v>9.03</v>
      </c>
      <c r="S68" s="59">
        <v>0.04</v>
      </c>
    </row>
    <row r="69" spans="1:19" ht="12.75">
      <c r="A69" s="195" t="s">
        <v>444</v>
      </c>
      <c r="B69" s="196"/>
      <c r="C69" s="197"/>
      <c r="D69" s="46"/>
      <c r="E69" s="46"/>
      <c r="F69" s="46"/>
      <c r="G69" s="46"/>
      <c r="H69" s="46"/>
      <c r="I69" s="46"/>
      <c r="J69" s="46"/>
      <c r="K69" s="46"/>
      <c r="L69" s="59"/>
      <c r="M69" s="59"/>
      <c r="N69" s="59"/>
      <c r="O69" s="59"/>
      <c r="P69" s="59"/>
      <c r="Q69" s="59"/>
      <c r="R69" s="59"/>
      <c r="S69" s="59"/>
    </row>
    <row r="70" spans="1:19" ht="12.75">
      <c r="A70" s="195" t="s">
        <v>61</v>
      </c>
      <c r="B70" s="196"/>
      <c r="C70" s="197"/>
      <c r="D70" s="11"/>
      <c r="E70" s="46">
        <v>90</v>
      </c>
      <c r="F70" s="46"/>
      <c r="G70" s="46"/>
      <c r="H70" s="46">
        <v>6.24</v>
      </c>
      <c r="I70" s="46">
        <v>0.79</v>
      </c>
      <c r="J70" s="46">
        <v>38.16</v>
      </c>
      <c r="K70" s="46">
        <v>184.7</v>
      </c>
      <c r="L70" s="59">
        <v>0.1</v>
      </c>
      <c r="M70" s="59">
        <v>0</v>
      </c>
      <c r="N70" s="59">
        <v>0</v>
      </c>
      <c r="O70" s="59">
        <v>0.04</v>
      </c>
      <c r="P70" s="59">
        <v>26.8</v>
      </c>
      <c r="Q70" s="59">
        <v>17.4</v>
      </c>
      <c r="R70" s="59">
        <v>91</v>
      </c>
      <c r="S70" s="59">
        <v>1.6</v>
      </c>
    </row>
    <row r="71" spans="1:21" ht="12.75">
      <c r="A71" s="195" t="s">
        <v>426</v>
      </c>
      <c r="B71" s="196"/>
      <c r="C71" s="197"/>
      <c r="D71" s="11"/>
      <c r="E71" s="46">
        <v>50</v>
      </c>
      <c r="F71" s="46">
        <v>50</v>
      </c>
      <c r="G71" s="46"/>
      <c r="H71" s="46">
        <v>2.8</v>
      </c>
      <c r="I71" s="46">
        <v>0.55</v>
      </c>
      <c r="J71" s="46">
        <v>24.7</v>
      </c>
      <c r="K71" s="48">
        <v>114.95</v>
      </c>
      <c r="L71" s="59">
        <v>0.05</v>
      </c>
      <c r="M71" s="59">
        <v>0</v>
      </c>
      <c r="N71" s="59">
        <v>0</v>
      </c>
      <c r="O71" s="59">
        <v>0</v>
      </c>
      <c r="P71" s="59">
        <v>11.5</v>
      </c>
      <c r="Q71" s="59">
        <v>53</v>
      </c>
      <c r="R71" s="59">
        <v>12.5</v>
      </c>
      <c r="S71" s="59">
        <v>1.55</v>
      </c>
      <c r="T71" s="192">
        <v>28.33</v>
      </c>
      <c r="U71">
        <f t="shared" si="4"/>
        <v>1.4165</v>
      </c>
    </row>
    <row r="72" spans="1:21" ht="12.75">
      <c r="A72" s="225" t="s">
        <v>251</v>
      </c>
      <c r="B72" s="226"/>
      <c r="C72" s="227"/>
      <c r="D72" s="46" t="s">
        <v>73</v>
      </c>
      <c r="E72" s="46">
        <v>200</v>
      </c>
      <c r="F72" s="46">
        <v>200</v>
      </c>
      <c r="G72" s="46"/>
      <c r="H72" s="46">
        <v>1</v>
      </c>
      <c r="I72" s="46">
        <v>0.2</v>
      </c>
      <c r="J72" s="46">
        <v>20.2</v>
      </c>
      <c r="K72" s="46">
        <v>86.6</v>
      </c>
      <c r="L72" s="59">
        <v>0.02</v>
      </c>
      <c r="M72" s="59">
        <v>4</v>
      </c>
      <c r="N72" s="59">
        <v>0</v>
      </c>
      <c r="O72" s="59">
        <v>0.02</v>
      </c>
      <c r="P72" s="59">
        <v>14</v>
      </c>
      <c r="Q72" s="59">
        <v>14</v>
      </c>
      <c r="R72" s="59">
        <v>8</v>
      </c>
      <c r="S72" s="59">
        <v>2.8</v>
      </c>
      <c r="T72" s="189">
        <v>47</v>
      </c>
      <c r="U72">
        <f t="shared" si="4"/>
        <v>9.4</v>
      </c>
    </row>
    <row r="73" spans="1:21" ht="12.75">
      <c r="A73" s="195" t="s">
        <v>178</v>
      </c>
      <c r="B73" s="196"/>
      <c r="C73" s="197"/>
      <c r="D73" s="46" t="s">
        <v>176</v>
      </c>
      <c r="E73" s="46" t="s">
        <v>76</v>
      </c>
      <c r="F73" s="46">
        <v>185</v>
      </c>
      <c r="G73" s="46">
        <v>185</v>
      </c>
      <c r="H73" s="46">
        <v>0.74</v>
      </c>
      <c r="I73" s="59">
        <v>0.74</v>
      </c>
      <c r="J73" s="46">
        <v>18.3</v>
      </c>
      <c r="K73" s="48">
        <v>59</v>
      </c>
      <c r="L73" s="46">
        <v>0.06</v>
      </c>
      <c r="M73" s="46">
        <v>18.5</v>
      </c>
      <c r="N73" s="46">
        <v>0</v>
      </c>
      <c r="O73" s="46">
        <v>0.04</v>
      </c>
      <c r="P73" s="46">
        <v>29.6</v>
      </c>
      <c r="Q73" s="46">
        <v>20.3</v>
      </c>
      <c r="R73" s="46">
        <v>16.7</v>
      </c>
      <c r="S73" s="46">
        <v>4</v>
      </c>
      <c r="T73" s="189">
        <v>75</v>
      </c>
      <c r="U73">
        <f t="shared" si="4"/>
        <v>13.875</v>
      </c>
    </row>
    <row r="74" spans="1:21" ht="12.75">
      <c r="A74" s="208" t="s">
        <v>12</v>
      </c>
      <c r="B74" s="209"/>
      <c r="C74" s="210"/>
      <c r="D74" s="11"/>
      <c r="E74" s="11"/>
      <c r="F74" s="59">
        <f aca="true" t="shared" si="5" ref="F74:S74">SUM(F39:F73)</f>
        <v>1282.52</v>
      </c>
      <c r="G74" s="59">
        <f t="shared" si="5"/>
        <v>885.12</v>
      </c>
      <c r="H74" s="59">
        <f t="shared" si="5"/>
        <v>28.050000000000004</v>
      </c>
      <c r="I74" s="59">
        <f t="shared" si="5"/>
        <v>23.199999999999996</v>
      </c>
      <c r="J74" s="59">
        <f t="shared" si="5"/>
        <v>142.25</v>
      </c>
      <c r="K74" s="59">
        <f t="shared" si="5"/>
        <v>874.0000000000001</v>
      </c>
      <c r="L74" s="59">
        <f t="shared" si="5"/>
        <v>0.5700000000000001</v>
      </c>
      <c r="M74" s="59">
        <f t="shared" si="5"/>
        <v>68.84</v>
      </c>
      <c r="N74" s="59">
        <f t="shared" si="5"/>
        <v>79.34</v>
      </c>
      <c r="O74" s="59">
        <f t="shared" si="5"/>
        <v>0.26</v>
      </c>
      <c r="P74" s="59">
        <f t="shared" si="5"/>
        <v>222.79000000000002</v>
      </c>
      <c r="Q74" s="59">
        <f t="shared" si="5"/>
        <v>420.09</v>
      </c>
      <c r="R74" s="59">
        <f t="shared" si="5"/>
        <v>214.51</v>
      </c>
      <c r="S74" s="59">
        <f t="shared" si="5"/>
        <v>12.7</v>
      </c>
      <c r="U74" s="189">
        <f>SUM(U39+U51+U58+U634+U684+U694+U704+U714+U73)</f>
        <v>32.278852</v>
      </c>
    </row>
    <row r="75" spans="1:19" ht="12.75">
      <c r="A75" s="204"/>
      <c r="B75" s="205"/>
      <c r="C75" s="206"/>
      <c r="D75" s="211" t="s">
        <v>36</v>
      </c>
      <c r="E75" s="256"/>
      <c r="F75" s="256"/>
      <c r="G75" s="257"/>
      <c r="H75" s="11"/>
      <c r="I75" s="11"/>
      <c r="J75" s="11"/>
      <c r="K75" s="63"/>
      <c r="L75" s="11"/>
      <c r="M75" s="11"/>
      <c r="N75" s="11"/>
      <c r="O75" s="11"/>
      <c r="P75" s="11"/>
      <c r="Q75" s="11"/>
      <c r="R75" s="11"/>
      <c r="S75" s="11"/>
    </row>
    <row r="76" spans="1:21" ht="12.75">
      <c r="A76" s="195" t="s">
        <v>68</v>
      </c>
      <c r="B76" s="196"/>
      <c r="C76" s="197"/>
      <c r="D76" s="46" t="s">
        <v>67</v>
      </c>
      <c r="E76" s="46">
        <v>200</v>
      </c>
      <c r="F76" s="46">
        <v>207</v>
      </c>
      <c r="G76" s="50">
        <v>200</v>
      </c>
      <c r="H76" s="55">
        <v>5.8</v>
      </c>
      <c r="I76" s="55">
        <v>5</v>
      </c>
      <c r="J76" s="55">
        <v>8</v>
      </c>
      <c r="K76" s="90">
        <v>100</v>
      </c>
      <c r="L76" s="59">
        <v>0.08</v>
      </c>
      <c r="M76" s="59">
        <v>1.4</v>
      </c>
      <c r="N76" s="59">
        <v>40</v>
      </c>
      <c r="O76" s="59">
        <v>0.34</v>
      </c>
      <c r="P76" s="59">
        <v>240</v>
      </c>
      <c r="Q76" s="59">
        <v>180</v>
      </c>
      <c r="R76" s="59">
        <v>28</v>
      </c>
      <c r="S76" s="59">
        <v>0.2</v>
      </c>
      <c r="T76" s="189">
        <v>41</v>
      </c>
      <c r="U76">
        <f aca="true" t="shared" si="6" ref="U76:U90">SUM(F76*T76)/1000</f>
        <v>8.487</v>
      </c>
    </row>
    <row r="77" spans="1:21" ht="12.75">
      <c r="A77" s="195" t="s">
        <v>245</v>
      </c>
      <c r="B77" s="196"/>
      <c r="C77" s="197"/>
      <c r="D77" s="59" t="s">
        <v>246</v>
      </c>
      <c r="E77" s="59">
        <v>60</v>
      </c>
      <c r="F77" s="59"/>
      <c r="G77" s="59"/>
      <c r="H77" s="59">
        <v>4.22</v>
      </c>
      <c r="I77" s="59">
        <v>4.81</v>
      </c>
      <c r="J77" s="59">
        <v>29.22</v>
      </c>
      <c r="K77" s="56">
        <v>177</v>
      </c>
      <c r="L77" s="59">
        <v>0.07</v>
      </c>
      <c r="M77" s="59">
        <v>0.01</v>
      </c>
      <c r="N77" s="59">
        <v>9</v>
      </c>
      <c r="O77" s="59">
        <v>0.05</v>
      </c>
      <c r="P77" s="59">
        <v>16.4</v>
      </c>
      <c r="Q77" s="59">
        <v>43.7</v>
      </c>
      <c r="R77" s="59">
        <v>15.1</v>
      </c>
      <c r="S77" s="59">
        <v>0.74</v>
      </c>
      <c r="U77">
        <f>SUM(U78:U90)</f>
        <v>2.8390999999999997</v>
      </c>
    </row>
    <row r="78" spans="1:21" ht="12.75">
      <c r="A78" s="198" t="s">
        <v>32</v>
      </c>
      <c r="B78" s="199"/>
      <c r="C78" s="200"/>
      <c r="D78" s="59"/>
      <c r="E78" s="59"/>
      <c r="F78" s="66">
        <v>34</v>
      </c>
      <c r="G78" s="66">
        <v>34</v>
      </c>
      <c r="H78" s="59"/>
      <c r="I78" s="59"/>
      <c r="J78" s="59"/>
      <c r="K78" s="56"/>
      <c r="L78" s="11"/>
      <c r="M78" s="11"/>
      <c r="N78" s="11"/>
      <c r="O78" s="11"/>
      <c r="P78" s="11"/>
      <c r="Q78" s="11"/>
      <c r="R78" s="11"/>
      <c r="S78" s="11"/>
      <c r="T78">
        <v>34</v>
      </c>
      <c r="U78">
        <f t="shared" si="6"/>
        <v>1.156</v>
      </c>
    </row>
    <row r="79" spans="1:21" ht="12.75">
      <c r="A79" s="198" t="s">
        <v>303</v>
      </c>
      <c r="B79" s="199"/>
      <c r="C79" s="200"/>
      <c r="D79" s="59"/>
      <c r="E79" s="59"/>
      <c r="F79" s="66">
        <v>1</v>
      </c>
      <c r="G79" s="66">
        <v>1</v>
      </c>
      <c r="H79" s="59"/>
      <c r="I79" s="59"/>
      <c r="J79" s="59"/>
      <c r="K79" s="56"/>
      <c r="L79" s="11"/>
      <c r="M79" s="11"/>
      <c r="N79" s="11"/>
      <c r="O79" s="11"/>
      <c r="P79" s="11"/>
      <c r="Q79" s="11"/>
      <c r="R79" s="11"/>
      <c r="S79" s="11"/>
      <c r="T79">
        <v>34</v>
      </c>
      <c r="U79">
        <f t="shared" si="6"/>
        <v>0.034</v>
      </c>
    </row>
    <row r="80" spans="1:21" ht="12.75">
      <c r="A80" s="201" t="s">
        <v>293</v>
      </c>
      <c r="B80" s="202"/>
      <c r="C80" s="203"/>
      <c r="D80" s="59"/>
      <c r="E80" s="59"/>
      <c r="F80" s="66">
        <v>9</v>
      </c>
      <c r="G80" s="66">
        <v>9</v>
      </c>
      <c r="H80" s="59"/>
      <c r="I80" s="59"/>
      <c r="J80" s="59"/>
      <c r="K80" s="56"/>
      <c r="L80" s="11"/>
      <c r="M80" s="11"/>
      <c r="N80" s="11"/>
      <c r="O80" s="11"/>
      <c r="P80" s="11"/>
      <c r="Q80" s="11"/>
      <c r="R80" s="11"/>
      <c r="S80" s="11"/>
      <c r="T80">
        <v>36.5</v>
      </c>
      <c r="U80">
        <f t="shared" si="6"/>
        <v>0.3285</v>
      </c>
    </row>
    <row r="81" spans="1:21" ht="12.75">
      <c r="A81" s="198" t="s">
        <v>293</v>
      </c>
      <c r="B81" s="199"/>
      <c r="C81" s="200"/>
      <c r="D81" s="59"/>
      <c r="E81" s="59"/>
      <c r="F81" s="66">
        <v>2</v>
      </c>
      <c r="G81" s="66">
        <v>2</v>
      </c>
      <c r="H81" s="59"/>
      <c r="I81" s="59"/>
      <c r="J81" s="59"/>
      <c r="K81" s="56"/>
      <c r="L81" s="11"/>
      <c r="M81" s="11"/>
      <c r="N81" s="11"/>
      <c r="O81" s="11"/>
      <c r="P81" s="11"/>
      <c r="Q81" s="11"/>
      <c r="R81" s="11"/>
      <c r="S81" s="11"/>
      <c r="T81">
        <v>36.5</v>
      </c>
      <c r="U81">
        <f t="shared" si="6"/>
        <v>0.073</v>
      </c>
    </row>
    <row r="82" spans="1:21" ht="12.75">
      <c r="A82" s="198" t="s">
        <v>41</v>
      </c>
      <c r="B82" s="199"/>
      <c r="C82" s="200"/>
      <c r="D82" s="59"/>
      <c r="E82" s="59"/>
      <c r="F82" s="66">
        <v>5</v>
      </c>
      <c r="G82" s="66">
        <v>5</v>
      </c>
      <c r="H82" s="59"/>
      <c r="I82" s="59"/>
      <c r="J82" s="59"/>
      <c r="K82" s="56"/>
      <c r="L82" s="11"/>
      <c r="M82" s="11"/>
      <c r="N82" s="11"/>
      <c r="O82" s="11"/>
      <c r="P82" s="11"/>
      <c r="Q82" s="11"/>
      <c r="R82" s="11"/>
      <c r="S82" s="11"/>
      <c r="T82">
        <v>139</v>
      </c>
      <c r="U82">
        <f t="shared" si="6"/>
        <v>0.695</v>
      </c>
    </row>
    <row r="83" spans="1:21" ht="12.75">
      <c r="A83" s="201" t="s">
        <v>395</v>
      </c>
      <c r="B83" s="202"/>
      <c r="C83" s="203"/>
      <c r="D83" s="59"/>
      <c r="E83" s="59"/>
      <c r="F83" s="66">
        <v>1.5</v>
      </c>
      <c r="G83" s="66">
        <v>1.5</v>
      </c>
      <c r="H83" s="59"/>
      <c r="I83" s="59"/>
      <c r="J83" s="59"/>
      <c r="K83" s="56"/>
      <c r="L83" s="11"/>
      <c r="M83" s="11"/>
      <c r="N83" s="11"/>
      <c r="O83" s="11"/>
      <c r="P83" s="11"/>
      <c r="Q83" s="11"/>
      <c r="R83" s="11"/>
      <c r="S83" s="11"/>
      <c r="T83">
        <v>5.5</v>
      </c>
      <c r="U83">
        <f t="shared" si="6"/>
        <v>0.00825</v>
      </c>
    </row>
    <row r="84" spans="1:21" ht="12.75">
      <c r="A84" s="198" t="s">
        <v>42</v>
      </c>
      <c r="B84" s="199"/>
      <c r="C84" s="200"/>
      <c r="D84" s="59"/>
      <c r="E84" s="59"/>
      <c r="F84" s="66">
        <v>2</v>
      </c>
      <c r="G84" s="66">
        <v>2</v>
      </c>
      <c r="H84" s="59"/>
      <c r="I84" s="59"/>
      <c r="J84" s="59"/>
      <c r="K84" s="56"/>
      <c r="L84" s="11"/>
      <c r="M84" s="11"/>
      <c r="N84" s="11"/>
      <c r="O84" s="11"/>
      <c r="P84" s="11"/>
      <c r="Q84" s="11"/>
      <c r="R84" s="11"/>
      <c r="S84" s="11"/>
      <c r="T84">
        <v>5.5</v>
      </c>
      <c r="U84">
        <f t="shared" si="6"/>
        <v>0.011</v>
      </c>
    </row>
    <row r="85" spans="1:21" ht="12.75">
      <c r="A85" s="198" t="s">
        <v>20</v>
      </c>
      <c r="B85" s="199"/>
      <c r="C85" s="200"/>
      <c r="D85" s="59"/>
      <c r="E85" s="59"/>
      <c r="F85" s="66">
        <v>0.3</v>
      </c>
      <c r="G85" s="66">
        <v>0.3</v>
      </c>
      <c r="H85" s="59"/>
      <c r="I85" s="59"/>
      <c r="J85" s="59"/>
      <c r="K85" s="56"/>
      <c r="L85" s="11"/>
      <c r="M85" s="11"/>
      <c r="N85" s="11"/>
      <c r="O85" s="11"/>
      <c r="P85" s="11"/>
      <c r="Q85" s="11"/>
      <c r="R85" s="11"/>
      <c r="S85" s="11"/>
      <c r="T85">
        <v>12</v>
      </c>
      <c r="U85">
        <f t="shared" si="6"/>
        <v>0.0035999999999999995</v>
      </c>
    </row>
    <row r="86" spans="1:21" ht="12.75">
      <c r="A86" s="198" t="s">
        <v>29</v>
      </c>
      <c r="B86" s="199"/>
      <c r="C86" s="200"/>
      <c r="D86" s="59"/>
      <c r="E86" s="59"/>
      <c r="F86" s="66">
        <v>0.25</v>
      </c>
      <c r="G86" s="66">
        <v>0.25</v>
      </c>
      <c r="H86" s="59"/>
      <c r="I86" s="59"/>
      <c r="J86" s="59"/>
      <c r="K86" s="56"/>
      <c r="L86" s="11"/>
      <c r="M86" s="11"/>
      <c r="N86" s="11"/>
      <c r="O86" s="11"/>
      <c r="P86" s="11"/>
      <c r="Q86" s="11"/>
      <c r="R86" s="11"/>
      <c r="S86" s="11"/>
      <c r="T86">
        <v>107</v>
      </c>
      <c r="U86">
        <f t="shared" si="6"/>
        <v>0.02675</v>
      </c>
    </row>
    <row r="87" spans="1:21" ht="12.75">
      <c r="A87" s="198" t="s">
        <v>40</v>
      </c>
      <c r="B87" s="199"/>
      <c r="C87" s="200"/>
      <c r="D87" s="59"/>
      <c r="E87" s="59"/>
      <c r="F87" s="66">
        <v>1</v>
      </c>
      <c r="G87" s="66">
        <v>1</v>
      </c>
      <c r="H87" s="59"/>
      <c r="I87" s="59"/>
      <c r="J87" s="59"/>
      <c r="K87" s="56"/>
      <c r="L87" s="11"/>
      <c r="M87" s="11"/>
      <c r="N87" s="11"/>
      <c r="O87" s="11"/>
      <c r="P87" s="11"/>
      <c r="Q87" s="11"/>
      <c r="R87" s="11"/>
      <c r="S87" s="11"/>
      <c r="T87">
        <v>260</v>
      </c>
      <c r="U87">
        <f t="shared" si="6"/>
        <v>0.26</v>
      </c>
    </row>
    <row r="88" spans="1:21" ht="12.75">
      <c r="A88" s="201" t="s">
        <v>59</v>
      </c>
      <c r="B88" s="202"/>
      <c r="C88" s="203"/>
      <c r="D88" s="59"/>
      <c r="E88" s="59"/>
      <c r="F88" s="66">
        <v>0.02</v>
      </c>
      <c r="G88" s="66">
        <v>0.02</v>
      </c>
      <c r="H88" s="59"/>
      <c r="I88" s="59"/>
      <c r="J88" s="59"/>
      <c r="K88" s="56"/>
      <c r="L88" s="11"/>
      <c r="M88" s="11"/>
      <c r="N88" s="11"/>
      <c r="O88" s="11"/>
      <c r="P88" s="11"/>
      <c r="Q88" s="11"/>
      <c r="R88" s="11"/>
      <c r="S88" s="11"/>
      <c r="T88">
        <v>2400</v>
      </c>
      <c r="U88">
        <f t="shared" si="6"/>
        <v>0.048</v>
      </c>
    </row>
    <row r="89" spans="1:21" ht="12.75">
      <c r="A89" s="201" t="s">
        <v>18</v>
      </c>
      <c r="B89" s="202"/>
      <c r="C89" s="203"/>
      <c r="D89" s="59"/>
      <c r="E89" s="59"/>
      <c r="F89" s="66">
        <v>5</v>
      </c>
      <c r="G89" s="66">
        <v>5</v>
      </c>
      <c r="H89" s="59"/>
      <c r="I89" s="59"/>
      <c r="J89" s="59"/>
      <c r="K89" s="56"/>
      <c r="L89" s="11"/>
      <c r="M89" s="11"/>
      <c r="N89" s="11"/>
      <c r="O89" s="11"/>
      <c r="P89" s="11"/>
      <c r="Q89" s="11"/>
      <c r="R89" s="11"/>
      <c r="S89" s="11"/>
      <c r="T89" s="20">
        <v>39</v>
      </c>
      <c r="U89">
        <f t="shared" si="6"/>
        <v>0.195</v>
      </c>
    </row>
    <row r="90" spans="1:21" ht="12.75">
      <c r="A90" s="201" t="s">
        <v>224</v>
      </c>
      <c r="B90" s="202"/>
      <c r="C90" s="203"/>
      <c r="D90" s="59"/>
      <c r="E90" s="59"/>
      <c r="F90" s="66">
        <v>11.5</v>
      </c>
      <c r="G90" s="66">
        <v>11.5</v>
      </c>
      <c r="H90" s="59"/>
      <c r="I90" s="59"/>
      <c r="J90" s="59"/>
      <c r="K90" s="56"/>
      <c r="L90" s="11"/>
      <c r="M90" s="11"/>
      <c r="N90" s="11"/>
      <c r="O90" s="11"/>
      <c r="P90" s="11"/>
      <c r="Q90" s="11"/>
      <c r="R90" s="11"/>
      <c r="S90" s="11"/>
      <c r="U90">
        <f t="shared" si="6"/>
        <v>0</v>
      </c>
    </row>
    <row r="91" spans="1:21" ht="12.75">
      <c r="A91" s="208" t="s">
        <v>12</v>
      </c>
      <c r="B91" s="209"/>
      <c r="C91" s="210"/>
      <c r="D91" s="11"/>
      <c r="E91" s="11"/>
      <c r="F91" s="59">
        <f>SUM(F78:F90)</f>
        <v>72.57</v>
      </c>
      <c r="G91" s="59">
        <f>SUM(G78:G90)</f>
        <v>72.57</v>
      </c>
      <c r="H91" s="59">
        <f aca="true" t="shared" si="7" ref="H91:S91">SUM(H76:H90)</f>
        <v>10.02</v>
      </c>
      <c r="I91" s="59">
        <f t="shared" si="7"/>
        <v>9.809999999999999</v>
      </c>
      <c r="J91" s="59">
        <f t="shared" si="7"/>
        <v>37.22</v>
      </c>
      <c r="K91" s="59">
        <f t="shared" si="7"/>
        <v>277</v>
      </c>
      <c r="L91" s="59">
        <f t="shared" si="7"/>
        <v>0.15000000000000002</v>
      </c>
      <c r="M91" s="59">
        <f t="shared" si="7"/>
        <v>1.41</v>
      </c>
      <c r="N91" s="59">
        <f t="shared" si="7"/>
        <v>49</v>
      </c>
      <c r="O91" s="59">
        <f t="shared" si="7"/>
        <v>0.39</v>
      </c>
      <c r="P91" s="59">
        <f t="shared" si="7"/>
        <v>256.4</v>
      </c>
      <c r="Q91" s="59">
        <f t="shared" si="7"/>
        <v>223.7</v>
      </c>
      <c r="R91" s="59">
        <f t="shared" si="7"/>
        <v>43.1</v>
      </c>
      <c r="S91" s="59">
        <f t="shared" si="7"/>
        <v>0.94</v>
      </c>
      <c r="U91" s="189">
        <f>SUM(U76+U77)</f>
        <v>11.3261</v>
      </c>
    </row>
    <row r="92" spans="1:19" ht="15" customHeight="1">
      <c r="A92" s="204"/>
      <c r="B92" s="205"/>
      <c r="C92" s="206"/>
      <c r="D92" s="211" t="s">
        <v>16</v>
      </c>
      <c r="E92" s="256"/>
      <c r="F92" s="256"/>
      <c r="G92" s="257"/>
      <c r="H92" s="11"/>
      <c r="I92" s="11"/>
      <c r="J92" s="11"/>
      <c r="K92" s="63"/>
      <c r="L92" s="11"/>
      <c r="M92" s="11"/>
      <c r="N92" s="11"/>
      <c r="O92" s="11"/>
      <c r="P92" s="11"/>
      <c r="Q92" s="11"/>
      <c r="R92" s="11"/>
      <c r="S92" s="11"/>
    </row>
    <row r="93" spans="1:21" ht="12.75">
      <c r="A93" s="195" t="s">
        <v>355</v>
      </c>
      <c r="B93" s="196"/>
      <c r="C93" s="197"/>
      <c r="D93" s="46" t="s">
        <v>89</v>
      </c>
      <c r="E93" s="46">
        <v>80</v>
      </c>
      <c r="F93" s="46"/>
      <c r="G93" s="46"/>
      <c r="H93" s="46">
        <v>9.42</v>
      </c>
      <c r="I93" s="46">
        <v>8.09</v>
      </c>
      <c r="J93" s="46">
        <v>1.91</v>
      </c>
      <c r="K93" s="46">
        <v>120</v>
      </c>
      <c r="L93" s="59">
        <v>0.04</v>
      </c>
      <c r="M93" s="59">
        <v>1.15</v>
      </c>
      <c r="N93" s="59">
        <v>30</v>
      </c>
      <c r="O93" s="59">
        <v>0.07</v>
      </c>
      <c r="P93" s="59">
        <v>31.12</v>
      </c>
      <c r="Q93" s="59">
        <v>72.4</v>
      </c>
      <c r="R93" s="59">
        <v>10.51</v>
      </c>
      <c r="S93" s="59">
        <v>0.73</v>
      </c>
      <c r="U93">
        <f>SUM(U94:U97)</f>
        <v>22.447000000000003</v>
      </c>
    </row>
    <row r="94" spans="1:21" ht="12.75">
      <c r="A94" s="201" t="s">
        <v>304</v>
      </c>
      <c r="B94" s="202"/>
      <c r="C94" s="203"/>
      <c r="D94" s="11"/>
      <c r="E94" s="11"/>
      <c r="F94" s="11">
        <v>158</v>
      </c>
      <c r="G94" s="11">
        <v>114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>
        <v>140</v>
      </c>
      <c r="U94">
        <f aca="true" t="shared" si="8" ref="U94:U123">SUM(F94*T94)/1000</f>
        <v>22.12</v>
      </c>
    </row>
    <row r="95" spans="1:21" ht="12.75">
      <c r="A95" s="198" t="s">
        <v>29</v>
      </c>
      <c r="B95" s="199"/>
      <c r="C95" s="200"/>
      <c r="D95" s="11"/>
      <c r="E95" s="11"/>
      <c r="F95" s="11">
        <v>3</v>
      </c>
      <c r="G95" s="11">
        <v>3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>
        <v>107</v>
      </c>
      <c r="U95">
        <f t="shared" si="8"/>
        <v>0.321</v>
      </c>
    </row>
    <row r="96" spans="1:20" ht="12.75">
      <c r="A96" s="201" t="s">
        <v>31</v>
      </c>
      <c r="B96" s="202"/>
      <c r="C96" s="203"/>
      <c r="D96" s="11"/>
      <c r="E96" s="11"/>
      <c r="F96" s="11">
        <v>0.02</v>
      </c>
      <c r="G96" s="11">
        <v>0.02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t="s">
        <v>189</v>
      </c>
    </row>
    <row r="97" spans="1:21" ht="12.75">
      <c r="A97" s="201" t="s">
        <v>20</v>
      </c>
      <c r="B97" s="202"/>
      <c r="C97" s="203"/>
      <c r="D97" s="11"/>
      <c r="E97" s="11"/>
      <c r="F97" s="11">
        <v>0.5</v>
      </c>
      <c r="G97" s="11">
        <v>0.5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>
        <v>12</v>
      </c>
      <c r="U97">
        <f t="shared" si="8"/>
        <v>0.006</v>
      </c>
    </row>
    <row r="98" spans="1:21" s="80" customFormat="1" ht="12.75">
      <c r="A98" s="208" t="s">
        <v>90</v>
      </c>
      <c r="B98" s="209"/>
      <c r="C98" s="210"/>
      <c r="D98" s="59" t="s">
        <v>115</v>
      </c>
      <c r="E98" s="6">
        <v>30</v>
      </c>
      <c r="F98" s="135"/>
      <c r="G98" s="135"/>
      <c r="H98" s="6">
        <v>0.42</v>
      </c>
      <c r="I98" s="6">
        <v>1.49</v>
      </c>
      <c r="J98" s="6">
        <v>1.76</v>
      </c>
      <c r="K98" s="41">
        <v>22.23</v>
      </c>
      <c r="L98" s="6">
        <v>0.01</v>
      </c>
      <c r="M98" s="6">
        <v>0.01</v>
      </c>
      <c r="N98" s="6">
        <v>10.14</v>
      </c>
      <c r="O98" s="6">
        <v>0.01</v>
      </c>
      <c r="P98" s="6">
        <v>8.19</v>
      </c>
      <c r="Q98" s="6">
        <v>6.82</v>
      </c>
      <c r="R98" s="6">
        <v>1.58</v>
      </c>
      <c r="S98" s="6">
        <v>0.06</v>
      </c>
      <c r="U98" s="80">
        <f>SUM(U99:U103)</f>
        <v>0.9529</v>
      </c>
    </row>
    <row r="99" spans="1:21" s="80" customFormat="1" ht="12.75">
      <c r="A99" s="198" t="s">
        <v>30</v>
      </c>
      <c r="B99" s="199"/>
      <c r="C99" s="200"/>
      <c r="D99" s="59"/>
      <c r="E99" s="6"/>
      <c r="F99" s="135">
        <v>7.5</v>
      </c>
      <c r="G99" s="135">
        <v>7.5</v>
      </c>
      <c r="H99" s="6"/>
      <c r="I99" s="6"/>
      <c r="J99" s="6"/>
      <c r="K99" s="41"/>
      <c r="L99" s="6"/>
      <c r="M99" s="6"/>
      <c r="N99" s="6"/>
      <c r="O99" s="6"/>
      <c r="P99" s="6"/>
      <c r="Q99" s="6"/>
      <c r="R99" s="6"/>
      <c r="S99" s="6"/>
      <c r="T99" s="80">
        <v>103</v>
      </c>
      <c r="U99">
        <f t="shared" si="8"/>
        <v>0.7725</v>
      </c>
    </row>
    <row r="100" spans="1:21" s="80" customFormat="1" ht="12.75">
      <c r="A100" s="198" t="s">
        <v>32</v>
      </c>
      <c r="B100" s="199"/>
      <c r="C100" s="200"/>
      <c r="D100" s="59"/>
      <c r="E100" s="6"/>
      <c r="F100" s="135">
        <v>2.2</v>
      </c>
      <c r="G100" s="135">
        <v>2.2</v>
      </c>
      <c r="H100" s="6"/>
      <c r="I100" s="6"/>
      <c r="J100" s="6"/>
      <c r="K100" s="41"/>
      <c r="L100" s="6"/>
      <c r="M100" s="6"/>
      <c r="N100" s="6"/>
      <c r="O100" s="6"/>
      <c r="P100" s="6"/>
      <c r="Q100" s="6"/>
      <c r="R100" s="6"/>
      <c r="S100" s="6"/>
      <c r="T100">
        <v>34</v>
      </c>
      <c r="U100">
        <f t="shared" si="8"/>
        <v>0.0748</v>
      </c>
    </row>
    <row r="101" spans="1:21" s="80" customFormat="1" ht="12.75">
      <c r="A101" s="201" t="s">
        <v>70</v>
      </c>
      <c r="B101" s="202"/>
      <c r="C101" s="203"/>
      <c r="D101" s="59"/>
      <c r="E101" s="6"/>
      <c r="F101" s="135">
        <v>1.2</v>
      </c>
      <c r="G101" s="135">
        <v>1.2</v>
      </c>
      <c r="H101" s="6"/>
      <c r="I101" s="6"/>
      <c r="J101" s="6"/>
      <c r="K101" s="41"/>
      <c r="L101" s="6"/>
      <c r="M101" s="6"/>
      <c r="N101" s="6"/>
      <c r="O101" s="6"/>
      <c r="P101" s="6"/>
      <c r="Q101" s="6"/>
      <c r="R101" s="6"/>
      <c r="S101" s="6"/>
      <c r="T101">
        <v>85</v>
      </c>
      <c r="U101">
        <f t="shared" si="8"/>
        <v>0.102</v>
      </c>
    </row>
    <row r="102" spans="1:21" s="80" customFormat="1" ht="12.75">
      <c r="A102" s="198" t="s">
        <v>224</v>
      </c>
      <c r="B102" s="199"/>
      <c r="C102" s="200"/>
      <c r="D102" s="59"/>
      <c r="E102" s="6"/>
      <c r="F102" s="135">
        <v>22.5</v>
      </c>
      <c r="G102" s="135">
        <v>22.5</v>
      </c>
      <c r="H102" s="6"/>
      <c r="I102" s="6"/>
      <c r="J102" s="6"/>
      <c r="K102" s="41"/>
      <c r="L102" s="6"/>
      <c r="M102" s="6"/>
      <c r="N102" s="6"/>
      <c r="O102" s="6"/>
      <c r="P102" s="6"/>
      <c r="Q102" s="6"/>
      <c r="R102" s="6"/>
      <c r="S102" s="6"/>
      <c r="T102"/>
      <c r="U102">
        <f t="shared" si="8"/>
        <v>0</v>
      </c>
    </row>
    <row r="103" spans="1:21" s="80" customFormat="1" ht="12.75">
      <c r="A103" s="198" t="s">
        <v>20</v>
      </c>
      <c r="B103" s="199"/>
      <c r="C103" s="200"/>
      <c r="D103" s="59"/>
      <c r="E103" s="6"/>
      <c r="F103" s="135">
        <v>0.3</v>
      </c>
      <c r="G103" s="135">
        <v>0.3</v>
      </c>
      <c r="H103" s="6"/>
      <c r="I103" s="6"/>
      <c r="J103" s="6"/>
      <c r="K103" s="41"/>
      <c r="L103" s="6"/>
      <c r="M103" s="6"/>
      <c r="N103" s="6"/>
      <c r="O103" s="6"/>
      <c r="P103" s="6"/>
      <c r="Q103" s="6"/>
      <c r="R103" s="6"/>
      <c r="S103" s="6"/>
      <c r="T103">
        <v>12</v>
      </c>
      <c r="U103">
        <f t="shared" si="8"/>
        <v>0.0035999999999999995</v>
      </c>
    </row>
    <row r="104" spans="1:21" ht="12.75">
      <c r="A104" s="195" t="s">
        <v>185</v>
      </c>
      <c r="B104" s="196"/>
      <c r="C104" s="197"/>
      <c r="D104" s="46" t="s">
        <v>182</v>
      </c>
      <c r="E104" s="46">
        <v>180</v>
      </c>
      <c r="F104" s="46"/>
      <c r="G104" s="11"/>
      <c r="H104" s="46">
        <v>4.38</v>
      </c>
      <c r="I104" s="46">
        <v>6.44</v>
      </c>
      <c r="J104" s="46">
        <v>44.99</v>
      </c>
      <c r="K104" s="46">
        <v>251.44</v>
      </c>
      <c r="L104" s="59">
        <v>0.03</v>
      </c>
      <c r="M104" s="59">
        <v>0</v>
      </c>
      <c r="N104" s="59">
        <v>0</v>
      </c>
      <c r="O104" s="59">
        <v>0.02</v>
      </c>
      <c r="P104" s="59">
        <v>1.64</v>
      </c>
      <c r="Q104" s="59">
        <v>73.08</v>
      </c>
      <c r="R104" s="59">
        <v>19.59</v>
      </c>
      <c r="S104" s="59">
        <v>0.63</v>
      </c>
      <c r="U104">
        <f>SUM(U105:U108)</f>
        <v>6.166799999999999</v>
      </c>
    </row>
    <row r="105" spans="1:21" ht="12.75">
      <c r="A105" s="201" t="s">
        <v>33</v>
      </c>
      <c r="B105" s="202"/>
      <c r="C105" s="203"/>
      <c r="D105" s="46"/>
      <c r="E105" s="11"/>
      <c r="F105" s="11">
        <v>6.3</v>
      </c>
      <c r="G105" s="11">
        <v>6.3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>
        <v>360</v>
      </c>
      <c r="U105">
        <f t="shared" si="8"/>
        <v>2.268</v>
      </c>
    </row>
    <row r="106" spans="1:21" ht="12.75">
      <c r="A106" s="201" t="s">
        <v>39</v>
      </c>
      <c r="B106" s="202"/>
      <c r="C106" s="203"/>
      <c r="D106" s="11"/>
      <c r="E106" s="11"/>
      <c r="F106" s="11">
        <v>64.8</v>
      </c>
      <c r="G106" s="11">
        <v>64.8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>
        <v>60</v>
      </c>
      <c r="U106">
        <f t="shared" si="8"/>
        <v>3.888</v>
      </c>
    </row>
    <row r="107" spans="1:21" ht="12.75">
      <c r="A107" s="201" t="s">
        <v>197</v>
      </c>
      <c r="B107" s="202"/>
      <c r="C107" s="203"/>
      <c r="D107" s="11"/>
      <c r="E107" s="11"/>
      <c r="F107" s="11">
        <v>0.9</v>
      </c>
      <c r="G107" s="11">
        <v>0.9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>
        <v>12</v>
      </c>
      <c r="U107">
        <f t="shared" si="8"/>
        <v>0.0108</v>
      </c>
    </row>
    <row r="108" spans="1:21" ht="12.75">
      <c r="A108" s="204" t="s">
        <v>312</v>
      </c>
      <c r="B108" s="205"/>
      <c r="C108" s="206"/>
      <c r="D108" s="11"/>
      <c r="E108" s="11"/>
      <c r="F108" s="11">
        <v>388</v>
      </c>
      <c r="G108" s="11">
        <v>388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U108">
        <f t="shared" si="8"/>
        <v>0</v>
      </c>
    </row>
    <row r="109" spans="1:21" ht="12.75">
      <c r="A109" s="208" t="s">
        <v>275</v>
      </c>
      <c r="B109" s="209"/>
      <c r="C109" s="210"/>
      <c r="D109" s="59" t="s">
        <v>88</v>
      </c>
      <c r="E109" s="59">
        <v>100</v>
      </c>
      <c r="F109" s="11"/>
      <c r="G109" s="11"/>
      <c r="H109" s="59">
        <v>2.37</v>
      </c>
      <c r="I109" s="59">
        <v>0.1</v>
      </c>
      <c r="J109" s="59">
        <v>22.87</v>
      </c>
      <c r="K109" s="56">
        <v>185.3</v>
      </c>
      <c r="L109" s="59">
        <v>0.03</v>
      </c>
      <c r="M109" s="59">
        <v>5.67</v>
      </c>
      <c r="N109" s="59">
        <v>0</v>
      </c>
      <c r="O109" s="59">
        <v>0.04</v>
      </c>
      <c r="P109" s="59">
        <v>59.22</v>
      </c>
      <c r="Q109" s="59">
        <v>60.92</v>
      </c>
      <c r="R109" s="59">
        <v>30.14</v>
      </c>
      <c r="S109" s="59">
        <v>1.69</v>
      </c>
      <c r="U109">
        <f>SUM(U110:U115)</f>
        <v>6.045599999999999</v>
      </c>
    </row>
    <row r="110" spans="1:21" ht="12.75">
      <c r="A110" s="198" t="s">
        <v>24</v>
      </c>
      <c r="B110" s="205"/>
      <c r="C110" s="206"/>
      <c r="D110" s="66"/>
      <c r="E110" s="66"/>
      <c r="F110" s="66">
        <v>95.7</v>
      </c>
      <c r="G110" s="66">
        <v>75</v>
      </c>
      <c r="H110" s="11"/>
      <c r="I110" s="11"/>
      <c r="J110" s="11"/>
      <c r="K110" s="63"/>
      <c r="L110" s="11"/>
      <c r="M110" s="11"/>
      <c r="N110" s="11"/>
      <c r="O110" s="11"/>
      <c r="P110" s="11"/>
      <c r="Q110" s="11"/>
      <c r="R110" s="11"/>
      <c r="S110" s="11"/>
      <c r="T110">
        <v>40</v>
      </c>
      <c r="U110">
        <f t="shared" si="8"/>
        <v>3.828</v>
      </c>
    </row>
    <row r="111" spans="1:21" ht="12.75">
      <c r="A111" s="204" t="s">
        <v>28</v>
      </c>
      <c r="B111" s="205"/>
      <c r="C111" s="206"/>
      <c r="D111" s="66"/>
      <c r="E111" s="66"/>
      <c r="F111" s="66">
        <v>21</v>
      </c>
      <c r="G111" s="66">
        <v>18</v>
      </c>
      <c r="H111" s="11"/>
      <c r="I111" s="11"/>
      <c r="J111" s="11"/>
      <c r="K111" s="63"/>
      <c r="L111" s="11"/>
      <c r="M111" s="11"/>
      <c r="N111" s="11"/>
      <c r="O111" s="11"/>
      <c r="P111" s="11"/>
      <c r="Q111" s="11"/>
      <c r="R111" s="11"/>
      <c r="S111" s="11"/>
      <c r="T111">
        <v>25</v>
      </c>
      <c r="U111">
        <f t="shared" si="8"/>
        <v>0.525</v>
      </c>
    </row>
    <row r="112" spans="1:21" ht="12.75">
      <c r="A112" s="204" t="s">
        <v>70</v>
      </c>
      <c r="B112" s="205"/>
      <c r="C112" s="206"/>
      <c r="D112" s="66"/>
      <c r="E112" s="66"/>
      <c r="F112" s="66">
        <v>10</v>
      </c>
      <c r="G112" s="66">
        <v>10</v>
      </c>
      <c r="H112" s="11"/>
      <c r="I112" s="11"/>
      <c r="J112" s="11"/>
      <c r="K112" s="63"/>
      <c r="L112" s="11"/>
      <c r="M112" s="11"/>
      <c r="N112" s="11"/>
      <c r="O112" s="11"/>
      <c r="P112" s="11"/>
      <c r="Q112" s="11"/>
      <c r="R112" s="11"/>
      <c r="S112" s="11"/>
      <c r="T112">
        <v>85</v>
      </c>
      <c r="U112">
        <f t="shared" si="8"/>
        <v>0.85</v>
      </c>
    </row>
    <row r="113" spans="1:21" ht="12.75">
      <c r="A113" s="204" t="s">
        <v>29</v>
      </c>
      <c r="B113" s="205"/>
      <c r="C113" s="206"/>
      <c r="D113" s="66"/>
      <c r="E113" s="66"/>
      <c r="F113" s="66">
        <v>7.5</v>
      </c>
      <c r="G113" s="66">
        <v>7.5</v>
      </c>
      <c r="H113" s="11"/>
      <c r="I113" s="11"/>
      <c r="J113" s="11"/>
      <c r="K113" s="63"/>
      <c r="L113" s="11"/>
      <c r="M113" s="11"/>
      <c r="N113" s="11"/>
      <c r="O113" s="11"/>
      <c r="P113" s="11"/>
      <c r="Q113" s="11"/>
      <c r="R113" s="11"/>
      <c r="S113" s="11"/>
      <c r="T113">
        <v>107</v>
      </c>
      <c r="U113">
        <f t="shared" si="8"/>
        <v>0.8025</v>
      </c>
    </row>
    <row r="114" spans="1:21" ht="12.75">
      <c r="A114" s="207" t="s">
        <v>20</v>
      </c>
      <c r="B114" s="207"/>
      <c r="C114" s="207"/>
      <c r="D114" s="66"/>
      <c r="E114" s="66"/>
      <c r="F114" s="66">
        <v>0.3</v>
      </c>
      <c r="G114" s="66">
        <v>0.3</v>
      </c>
      <c r="H114" s="11"/>
      <c r="I114" s="11"/>
      <c r="J114" s="11"/>
      <c r="K114" s="63"/>
      <c r="L114" s="11"/>
      <c r="M114" s="11"/>
      <c r="N114" s="11"/>
      <c r="O114" s="11"/>
      <c r="P114" s="11"/>
      <c r="Q114" s="11"/>
      <c r="R114" s="11"/>
      <c r="S114" s="11"/>
      <c r="T114">
        <v>12</v>
      </c>
      <c r="U114">
        <f t="shared" si="8"/>
        <v>0.0035999999999999995</v>
      </c>
    </row>
    <row r="115" spans="1:21" ht="12.75">
      <c r="A115" s="198" t="s">
        <v>293</v>
      </c>
      <c r="B115" s="205"/>
      <c r="C115" s="206"/>
      <c r="D115" s="66"/>
      <c r="E115" s="66"/>
      <c r="F115" s="66">
        <v>1</v>
      </c>
      <c r="G115" s="66">
        <v>1</v>
      </c>
      <c r="H115" s="11"/>
      <c r="I115" s="11"/>
      <c r="J115" s="11"/>
      <c r="K115" s="63"/>
      <c r="L115" s="11"/>
      <c r="M115" s="11"/>
      <c r="N115" s="11"/>
      <c r="O115" s="11"/>
      <c r="P115" s="11"/>
      <c r="Q115" s="11"/>
      <c r="R115" s="11"/>
      <c r="S115" s="11"/>
      <c r="T115">
        <v>36.5</v>
      </c>
      <c r="U115">
        <f t="shared" si="8"/>
        <v>0.0365</v>
      </c>
    </row>
    <row r="116" spans="1:21" ht="12.75">
      <c r="A116" s="195" t="s">
        <v>272</v>
      </c>
      <c r="B116" s="196"/>
      <c r="C116" s="197"/>
      <c r="D116" s="46" t="s">
        <v>318</v>
      </c>
      <c r="E116" s="116" t="s">
        <v>319</v>
      </c>
      <c r="F116" s="46"/>
      <c r="G116" s="46"/>
      <c r="H116" s="46">
        <v>0.53</v>
      </c>
      <c r="I116" s="46">
        <v>0</v>
      </c>
      <c r="J116" s="46">
        <v>9.47</v>
      </c>
      <c r="K116" s="46">
        <v>41.6</v>
      </c>
      <c r="L116" s="59">
        <v>0</v>
      </c>
      <c r="M116" s="59">
        <v>2.13</v>
      </c>
      <c r="N116" s="59">
        <v>0</v>
      </c>
      <c r="O116" s="59">
        <v>0</v>
      </c>
      <c r="P116" s="59">
        <v>15.33</v>
      </c>
      <c r="Q116" s="59">
        <v>23.2</v>
      </c>
      <c r="R116" s="59">
        <v>12.27</v>
      </c>
      <c r="S116" s="59">
        <v>2.13</v>
      </c>
      <c r="U116">
        <f>SUM(U117:U120)</f>
        <v>1.6995</v>
      </c>
    </row>
    <row r="117" spans="1:21" ht="12.75">
      <c r="A117" s="198" t="s">
        <v>293</v>
      </c>
      <c r="B117" s="199"/>
      <c r="C117" s="200"/>
      <c r="D117" s="11"/>
      <c r="E117" s="11"/>
      <c r="F117" s="11">
        <v>15</v>
      </c>
      <c r="G117" s="11">
        <v>15</v>
      </c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>
        <v>36.5</v>
      </c>
      <c r="U117">
        <f t="shared" si="8"/>
        <v>0.5475</v>
      </c>
    </row>
    <row r="118" spans="1:21" ht="12.75">
      <c r="A118" s="204" t="s">
        <v>289</v>
      </c>
      <c r="B118" s="205"/>
      <c r="C118" s="206"/>
      <c r="D118" s="11"/>
      <c r="E118" s="11"/>
      <c r="F118" s="11">
        <v>0.4</v>
      </c>
      <c r="G118" s="11">
        <v>0.4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>
        <v>480</v>
      </c>
      <c r="U118">
        <f t="shared" si="8"/>
        <v>0.192</v>
      </c>
    </row>
    <row r="119" spans="1:21" s="85" customFormat="1" ht="12.75">
      <c r="A119" s="204" t="s">
        <v>224</v>
      </c>
      <c r="B119" s="205"/>
      <c r="C119" s="206"/>
      <c r="D119" s="66"/>
      <c r="E119" s="66"/>
      <c r="F119" s="66">
        <v>200</v>
      </c>
      <c r="G119" s="66">
        <v>200</v>
      </c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U119">
        <f t="shared" si="8"/>
        <v>0</v>
      </c>
    </row>
    <row r="120" spans="1:21" s="85" customFormat="1" ht="12.75">
      <c r="A120" s="198" t="s">
        <v>394</v>
      </c>
      <c r="B120" s="199"/>
      <c r="C120" s="200"/>
      <c r="D120" s="66"/>
      <c r="E120" s="66"/>
      <c r="F120" s="66">
        <v>8</v>
      </c>
      <c r="G120" s="66">
        <v>7</v>
      </c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8">
        <v>120</v>
      </c>
      <c r="U120">
        <f t="shared" si="8"/>
        <v>0.96</v>
      </c>
    </row>
    <row r="121" spans="1:21" ht="12.75">
      <c r="A121" s="195" t="s">
        <v>426</v>
      </c>
      <c r="B121" s="196"/>
      <c r="C121" s="197"/>
      <c r="D121" s="11"/>
      <c r="E121" s="46">
        <v>15</v>
      </c>
      <c r="F121" s="46">
        <v>15</v>
      </c>
      <c r="G121" s="46"/>
      <c r="H121" s="46">
        <v>0.84</v>
      </c>
      <c r="I121" s="46">
        <v>0.16</v>
      </c>
      <c r="J121" s="46">
        <v>7.4</v>
      </c>
      <c r="K121" s="48">
        <v>34.51</v>
      </c>
      <c r="L121" s="59">
        <v>0.15</v>
      </c>
      <c r="M121" s="59">
        <v>0</v>
      </c>
      <c r="N121" s="59">
        <v>0</v>
      </c>
      <c r="O121" s="59">
        <v>0</v>
      </c>
      <c r="P121" s="59">
        <v>3.45</v>
      </c>
      <c r="Q121" s="59">
        <v>15.91</v>
      </c>
      <c r="R121" s="59">
        <v>3.75</v>
      </c>
      <c r="S121" s="59">
        <v>0.46</v>
      </c>
      <c r="T121" s="192">
        <v>28.33</v>
      </c>
      <c r="U121">
        <f t="shared" si="8"/>
        <v>0.42495</v>
      </c>
    </row>
    <row r="122" spans="1:21" ht="12.75">
      <c r="A122" s="195" t="s">
        <v>61</v>
      </c>
      <c r="B122" s="196"/>
      <c r="C122" s="197"/>
      <c r="D122" s="53"/>
      <c r="E122" s="54">
        <v>25</v>
      </c>
      <c r="F122" s="54">
        <v>25</v>
      </c>
      <c r="G122" s="54"/>
      <c r="H122" s="54">
        <v>1.97</v>
      </c>
      <c r="I122" s="54">
        <v>0.25</v>
      </c>
      <c r="J122" s="54">
        <v>0.37</v>
      </c>
      <c r="K122" s="62">
        <v>58.45</v>
      </c>
      <c r="L122" s="46">
        <v>0.02</v>
      </c>
      <c r="M122" s="46">
        <v>0</v>
      </c>
      <c r="N122" s="46">
        <v>0</v>
      </c>
      <c r="O122" s="46">
        <v>0.32</v>
      </c>
      <c r="P122" s="46">
        <v>5.75</v>
      </c>
      <c r="Q122" s="46">
        <v>21.75</v>
      </c>
      <c r="R122" s="46">
        <v>8.25</v>
      </c>
      <c r="S122" s="46">
        <v>0.27</v>
      </c>
      <c r="T122" s="20">
        <v>28.33</v>
      </c>
      <c r="U122">
        <f t="shared" si="8"/>
        <v>0.70825</v>
      </c>
    </row>
    <row r="123" spans="1:21" ht="12.75">
      <c r="A123" s="195" t="s">
        <v>277</v>
      </c>
      <c r="B123" s="196"/>
      <c r="C123" s="197"/>
      <c r="D123" s="55" t="s">
        <v>66</v>
      </c>
      <c r="E123" s="54">
        <v>10</v>
      </c>
      <c r="F123" s="54">
        <v>10</v>
      </c>
      <c r="G123" s="54"/>
      <c r="H123" s="54">
        <v>0.08</v>
      </c>
      <c r="I123" s="54">
        <v>7.25</v>
      </c>
      <c r="J123" s="54">
        <v>0.13</v>
      </c>
      <c r="K123" s="62">
        <v>66</v>
      </c>
      <c r="L123" s="46">
        <v>0</v>
      </c>
      <c r="M123" s="46">
        <v>0</v>
      </c>
      <c r="N123" s="46">
        <v>40</v>
      </c>
      <c r="O123" s="46">
        <v>0.01</v>
      </c>
      <c r="P123" s="46">
        <v>2.4</v>
      </c>
      <c r="Q123" s="46">
        <v>3</v>
      </c>
      <c r="R123" s="46">
        <v>0</v>
      </c>
      <c r="S123" s="46">
        <v>0.02</v>
      </c>
      <c r="T123" s="193">
        <v>10</v>
      </c>
      <c r="U123">
        <f t="shared" si="8"/>
        <v>0.1</v>
      </c>
    </row>
    <row r="124" spans="1:21" ht="12.75">
      <c r="A124" s="195" t="s">
        <v>12</v>
      </c>
      <c r="B124" s="196"/>
      <c r="C124" s="197"/>
      <c r="D124" s="46"/>
      <c r="E124" s="46"/>
      <c r="F124" s="46">
        <f>SUM(F52:F123)</f>
        <v>3642.3800000000006</v>
      </c>
      <c r="G124" s="46">
        <f>SUM(G51:G123)</f>
        <v>2748.8800000000006</v>
      </c>
      <c r="H124" s="46">
        <f aca="true" t="shared" si="9" ref="H124:S124">SUM(H63:H123)</f>
        <v>83.23</v>
      </c>
      <c r="I124" s="46">
        <f t="shared" si="9"/>
        <v>79.82999999999998</v>
      </c>
      <c r="J124" s="46">
        <f t="shared" si="9"/>
        <v>430.4500000000001</v>
      </c>
      <c r="K124" s="46">
        <f t="shared" si="9"/>
        <v>2870.5200000000004</v>
      </c>
      <c r="L124" s="46">
        <f t="shared" si="9"/>
        <v>1.5600000000000003</v>
      </c>
      <c r="M124" s="46">
        <f t="shared" si="9"/>
        <v>130.62</v>
      </c>
      <c r="N124" s="46">
        <f t="shared" si="9"/>
        <v>316.98</v>
      </c>
      <c r="O124" s="46">
        <f t="shared" si="9"/>
        <v>1.7600000000000002</v>
      </c>
      <c r="P124" s="46">
        <f t="shared" si="9"/>
        <v>1000.2100000000002</v>
      </c>
      <c r="Q124" s="46">
        <f t="shared" si="9"/>
        <v>1373.91</v>
      </c>
      <c r="R124" s="46">
        <f t="shared" si="9"/>
        <v>556.63</v>
      </c>
      <c r="S124" s="46">
        <f t="shared" si="9"/>
        <v>31.779999999999998</v>
      </c>
      <c r="U124" s="190">
        <f>SUM(U93+U98+U104+U109+U116+U121+U122+U123)</f>
        <v>38.545</v>
      </c>
    </row>
    <row r="125" spans="1:21" ht="12.75">
      <c r="A125" s="73" t="s">
        <v>190</v>
      </c>
      <c r="B125" s="74"/>
      <c r="C125" s="92"/>
      <c r="D125" s="11"/>
      <c r="E125" s="11"/>
      <c r="F125" s="11"/>
      <c r="G125" s="11"/>
      <c r="H125" s="46">
        <f>SUM(H63:H124)</f>
        <v>166.46</v>
      </c>
      <c r="I125" s="59">
        <f>SUM(I28+I37+I74+I91+I124)</f>
        <v>140.44</v>
      </c>
      <c r="J125" s="59">
        <f>SUM(J28+J37+J74+J91+J124)</f>
        <v>707.47</v>
      </c>
      <c r="K125" s="59">
        <f>SUM(K28+K37+K74+K91+K124)</f>
        <v>4778.26</v>
      </c>
      <c r="L125" s="46">
        <f aca="true" t="shared" si="10" ref="L125:S125">(L124+L91+L74+L37+L28)</f>
        <v>2.68</v>
      </c>
      <c r="M125" s="46">
        <f t="shared" si="10"/>
        <v>202.97000000000003</v>
      </c>
      <c r="N125" s="46">
        <f t="shared" si="10"/>
        <v>687.29</v>
      </c>
      <c r="O125" s="46">
        <f t="shared" si="10"/>
        <v>3.14</v>
      </c>
      <c r="P125" s="46">
        <f t="shared" si="10"/>
        <v>1922.75</v>
      </c>
      <c r="Q125" s="46">
        <f t="shared" si="10"/>
        <v>2413.46</v>
      </c>
      <c r="R125" s="46">
        <f t="shared" si="10"/>
        <v>881.52</v>
      </c>
      <c r="S125" s="46">
        <f t="shared" si="10"/>
        <v>48.620000000000005</v>
      </c>
      <c r="U125" s="190">
        <f>SUM(U28+U37+U74+U91+U124)</f>
        <v>111.633352</v>
      </c>
    </row>
    <row r="126" spans="2:16" ht="12.7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</row>
    <row r="128" spans="1:3" ht="12.75">
      <c r="A128" s="122"/>
      <c r="C128" s="122"/>
    </row>
    <row r="129" ht="12.75">
      <c r="B129" s="122"/>
    </row>
  </sheetData>
  <sheetProtection/>
  <mergeCells count="149">
    <mergeCell ref="A8:C8"/>
    <mergeCell ref="A11:C11"/>
    <mergeCell ref="A6:C6"/>
    <mergeCell ref="D75:G75"/>
    <mergeCell ref="A41:C41"/>
    <mergeCell ref="A48:C48"/>
    <mergeCell ref="A50:C50"/>
    <mergeCell ref="A7:C7"/>
    <mergeCell ref="A18:C18"/>
    <mergeCell ref="K4:K5"/>
    <mergeCell ref="H4:H5"/>
    <mergeCell ref="M4:M5"/>
    <mergeCell ref="P4:P5"/>
    <mergeCell ref="J4:J5"/>
    <mergeCell ref="D92:G92"/>
    <mergeCell ref="P3:S3"/>
    <mergeCell ref="N4:N5"/>
    <mergeCell ref="O4:O5"/>
    <mergeCell ref="L3:O3"/>
    <mergeCell ref="S4:S5"/>
    <mergeCell ref="H3:K3"/>
    <mergeCell ref="I4:I5"/>
    <mergeCell ref="R4:R5"/>
    <mergeCell ref="Q4:Q5"/>
    <mergeCell ref="L4:L5"/>
    <mergeCell ref="H1:I1"/>
    <mergeCell ref="A16:C16"/>
    <mergeCell ref="A13:C13"/>
    <mergeCell ref="E3:E5"/>
    <mergeCell ref="D6:G6"/>
    <mergeCell ref="A15:C15"/>
    <mergeCell ref="A12:C12"/>
    <mergeCell ref="A14:C14"/>
    <mergeCell ref="A1:B1"/>
    <mergeCell ref="C1:G1"/>
    <mergeCell ref="C2:G2"/>
    <mergeCell ref="A3:B3"/>
    <mergeCell ref="A5:B5"/>
    <mergeCell ref="A2:B2"/>
    <mergeCell ref="F3:F5"/>
    <mergeCell ref="A4:B4"/>
    <mergeCell ref="G3:G5"/>
    <mergeCell ref="A9:C9"/>
    <mergeCell ref="A20:C20"/>
    <mergeCell ref="D29:G29"/>
    <mergeCell ref="A28:C28"/>
    <mergeCell ref="A21:C21"/>
    <mergeCell ref="A29:C29"/>
    <mergeCell ref="A22:C22"/>
    <mergeCell ref="A25:C25"/>
    <mergeCell ref="A10:C10"/>
    <mergeCell ref="A45:C45"/>
    <mergeCell ref="A46:C46"/>
    <mergeCell ref="A42:C42"/>
    <mergeCell ref="A39:C39"/>
    <mergeCell ref="A40:C40"/>
    <mergeCell ref="A23:C23"/>
    <mergeCell ref="A24:C24"/>
    <mergeCell ref="A26:C26"/>
    <mergeCell ref="A30:C30"/>
    <mergeCell ref="A31:C31"/>
    <mergeCell ref="A37:C37"/>
    <mergeCell ref="A38:C38"/>
    <mergeCell ref="A73:C73"/>
    <mergeCell ref="A17:C17"/>
    <mergeCell ref="A19:C19"/>
    <mergeCell ref="A65:C65"/>
    <mergeCell ref="A49:C49"/>
    <mergeCell ref="A72:C72"/>
    <mergeCell ref="A53:C53"/>
    <mergeCell ref="A54:C54"/>
    <mergeCell ref="A71:C71"/>
    <mergeCell ref="A67:C67"/>
    <mergeCell ref="A57:C57"/>
    <mergeCell ref="A52:C52"/>
    <mergeCell ref="D38:G38"/>
    <mergeCell ref="A32:C32"/>
    <mergeCell ref="A33:C33"/>
    <mergeCell ref="A34:C34"/>
    <mergeCell ref="A35:C35"/>
    <mergeCell ref="A36:C36"/>
    <mergeCell ref="A62:C62"/>
    <mergeCell ref="A66:C66"/>
    <mergeCell ref="A86:C86"/>
    <mergeCell ref="A59:C59"/>
    <mergeCell ref="A47:C47"/>
    <mergeCell ref="A77:C77"/>
    <mergeCell ref="A51:C51"/>
    <mergeCell ref="A55:C55"/>
    <mergeCell ref="A56:C56"/>
    <mergeCell ref="A74:C74"/>
    <mergeCell ref="A84:C84"/>
    <mergeCell ref="A85:C85"/>
    <mergeCell ref="A76:C76"/>
    <mergeCell ref="A121:C121"/>
    <mergeCell ref="A44:C44"/>
    <mergeCell ref="A43:C43"/>
    <mergeCell ref="A90:C90"/>
    <mergeCell ref="A75:C75"/>
    <mergeCell ref="A64:C64"/>
    <mergeCell ref="A60:C60"/>
    <mergeCell ref="A92:C92"/>
    <mergeCell ref="A104:C104"/>
    <mergeCell ref="A105:C105"/>
    <mergeCell ref="A101:C101"/>
    <mergeCell ref="A122:C122"/>
    <mergeCell ref="A68:C68"/>
    <mergeCell ref="A69:C69"/>
    <mergeCell ref="A117:C117"/>
    <mergeCell ref="A118:C118"/>
    <mergeCell ref="A116:C116"/>
    <mergeCell ref="A58:C58"/>
    <mergeCell ref="A70:C70"/>
    <mergeCell ref="A63:C63"/>
    <mergeCell ref="A61:C61"/>
    <mergeCell ref="A119:C119"/>
    <mergeCell ref="A120:C120"/>
    <mergeCell ref="A87:C87"/>
    <mergeCell ref="A91:C91"/>
    <mergeCell ref="A88:C88"/>
    <mergeCell ref="A89:C89"/>
    <mergeCell ref="A97:C97"/>
    <mergeCell ref="A98:C98"/>
    <mergeCell ref="A99:C99"/>
    <mergeCell ref="A100:C100"/>
    <mergeCell ref="A93:C93"/>
    <mergeCell ref="A94:C94"/>
    <mergeCell ref="A95:C95"/>
    <mergeCell ref="A96:C96"/>
    <mergeCell ref="A102:C102"/>
    <mergeCell ref="A103:C103"/>
    <mergeCell ref="A114:C114"/>
    <mergeCell ref="A115:C115"/>
    <mergeCell ref="A106:C106"/>
    <mergeCell ref="A107:C107"/>
    <mergeCell ref="A108:C108"/>
    <mergeCell ref="A109:C109"/>
    <mergeCell ref="A110:C110"/>
    <mergeCell ref="A111:C111"/>
    <mergeCell ref="A123:C123"/>
    <mergeCell ref="A124:C124"/>
    <mergeCell ref="A78:C78"/>
    <mergeCell ref="A79:C79"/>
    <mergeCell ref="A80:C80"/>
    <mergeCell ref="A81:C81"/>
    <mergeCell ref="A82:C82"/>
    <mergeCell ref="A83:C83"/>
    <mergeCell ref="A112:C112"/>
    <mergeCell ref="A113:C113"/>
  </mergeCells>
  <printOptions/>
  <pageMargins left="0.1968503937007874" right="0.1968503937007874" top="0.1968503937007874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16"/>
  <sheetViews>
    <sheetView zoomScalePageLayoutView="0" workbookViewId="0" topLeftCell="A92">
      <selection activeCell="G110" sqref="G110"/>
    </sheetView>
  </sheetViews>
  <sheetFormatPr defaultColWidth="9.00390625" defaultRowHeight="12.75"/>
  <cols>
    <col min="3" max="3" width="13.75390625" style="0" customWidth="1"/>
    <col min="4" max="4" width="6.625" style="0" customWidth="1"/>
    <col min="5" max="5" width="6.75390625" style="0" customWidth="1"/>
    <col min="6" max="6" width="5.875" style="0" customWidth="1"/>
    <col min="7" max="7" width="6.125" style="0" customWidth="1"/>
    <col min="8" max="10" width="5.75390625" style="0" customWidth="1"/>
    <col min="11" max="11" width="5.875" style="0" customWidth="1"/>
    <col min="12" max="14" width="5.75390625" style="0" customWidth="1"/>
    <col min="15" max="15" width="4.875" style="0" customWidth="1"/>
    <col min="16" max="16" width="5.75390625" style="0" customWidth="1"/>
    <col min="17" max="17" width="6.75390625" style="0" customWidth="1"/>
    <col min="18" max="19" width="5.75390625" style="0" customWidth="1"/>
  </cols>
  <sheetData>
    <row r="1" spans="1:10" ht="12.75">
      <c r="A1" s="244" t="s">
        <v>209</v>
      </c>
      <c r="B1" s="244"/>
      <c r="C1" s="276" t="s">
        <v>450</v>
      </c>
      <c r="D1" s="276"/>
      <c r="E1" s="336"/>
      <c r="F1" s="337"/>
      <c r="G1" s="337"/>
      <c r="H1" s="244" t="s">
        <v>268</v>
      </c>
      <c r="I1" s="274"/>
      <c r="J1" s="274"/>
    </row>
    <row r="2" spans="1:7" ht="12.75">
      <c r="A2" s="275" t="s">
        <v>106</v>
      </c>
      <c r="B2" s="275"/>
      <c r="C2" s="297" t="s">
        <v>259</v>
      </c>
      <c r="D2" s="297"/>
      <c r="E2" s="297"/>
      <c r="F2" s="297"/>
      <c r="G2" s="297"/>
    </row>
    <row r="3" spans="1:19" ht="12.75">
      <c r="A3" s="278" t="s">
        <v>0</v>
      </c>
      <c r="B3" s="279"/>
      <c r="C3" s="280"/>
      <c r="D3" s="44" t="s">
        <v>3</v>
      </c>
      <c r="E3" s="45" t="s">
        <v>4</v>
      </c>
      <c r="F3" s="45" t="s">
        <v>5</v>
      </c>
      <c r="G3" s="45" t="s">
        <v>6</v>
      </c>
      <c r="H3" s="287" t="s">
        <v>7</v>
      </c>
      <c r="I3" s="288"/>
      <c r="J3" s="288"/>
      <c r="K3" s="289"/>
      <c r="L3" s="287" t="s">
        <v>129</v>
      </c>
      <c r="M3" s="288"/>
      <c r="N3" s="288"/>
      <c r="O3" s="288"/>
      <c r="P3" s="287" t="s">
        <v>130</v>
      </c>
      <c r="Q3" s="288"/>
      <c r="R3" s="288"/>
      <c r="S3" s="289"/>
    </row>
    <row r="4" spans="1:19" ht="12.75">
      <c r="A4" s="252" t="s">
        <v>1</v>
      </c>
      <c r="B4" s="238"/>
      <c r="C4" s="294"/>
      <c r="D4" s="24" t="s">
        <v>144</v>
      </c>
      <c r="E4" s="24" t="s">
        <v>164</v>
      </c>
      <c r="F4" s="24" t="s">
        <v>164</v>
      </c>
      <c r="G4" s="24" t="s">
        <v>164</v>
      </c>
      <c r="H4" s="290" t="s">
        <v>8</v>
      </c>
      <c r="I4" s="290" t="s">
        <v>9</v>
      </c>
      <c r="J4" s="290" t="s">
        <v>10</v>
      </c>
      <c r="K4" s="45" t="s">
        <v>132</v>
      </c>
      <c r="L4" s="290" t="s">
        <v>127</v>
      </c>
      <c r="M4" s="290" t="s">
        <v>120</v>
      </c>
      <c r="N4" s="290" t="s">
        <v>121</v>
      </c>
      <c r="O4" s="290" t="s">
        <v>128</v>
      </c>
      <c r="P4" s="338" t="s">
        <v>122</v>
      </c>
      <c r="Q4" s="338" t="s">
        <v>124</v>
      </c>
      <c r="R4" s="338" t="s">
        <v>123</v>
      </c>
      <c r="S4" s="338" t="s">
        <v>125</v>
      </c>
    </row>
    <row r="5" spans="1:19" ht="12.75">
      <c r="A5" s="292" t="s">
        <v>2</v>
      </c>
      <c r="B5" s="275"/>
      <c r="C5" s="293"/>
      <c r="D5" s="26" t="s">
        <v>131</v>
      </c>
      <c r="E5" s="26"/>
      <c r="F5" s="26"/>
      <c r="G5" s="26"/>
      <c r="H5" s="291"/>
      <c r="I5" s="291"/>
      <c r="J5" s="291"/>
      <c r="K5" s="26" t="s">
        <v>148</v>
      </c>
      <c r="L5" s="291"/>
      <c r="M5" s="291"/>
      <c r="N5" s="291"/>
      <c r="O5" s="291"/>
      <c r="P5" s="291"/>
      <c r="Q5" s="291"/>
      <c r="R5" s="291"/>
      <c r="S5" s="291"/>
    </row>
    <row r="6" spans="1:19" ht="12.75">
      <c r="A6" s="201"/>
      <c r="B6" s="202"/>
      <c r="C6" s="203"/>
      <c r="D6" s="256" t="s">
        <v>11</v>
      </c>
      <c r="E6" s="256"/>
      <c r="F6" s="256"/>
      <c r="G6" s="256"/>
      <c r="H6" s="2"/>
      <c r="I6" s="2"/>
      <c r="J6" s="2"/>
      <c r="K6" s="40"/>
      <c r="L6" s="5"/>
      <c r="M6" s="5"/>
      <c r="N6" s="5"/>
      <c r="O6" s="5"/>
      <c r="P6" s="5"/>
      <c r="Q6" s="5"/>
      <c r="R6" s="5"/>
      <c r="S6" s="5"/>
    </row>
    <row r="7" spans="1:19" ht="12.75">
      <c r="A7" s="264" t="s">
        <v>330</v>
      </c>
      <c r="B7" s="265"/>
      <c r="C7" s="266"/>
      <c r="D7" s="152" t="s">
        <v>288</v>
      </c>
      <c r="E7" s="141">
        <v>250</v>
      </c>
      <c r="F7" s="141"/>
      <c r="G7" s="141"/>
      <c r="H7" s="113">
        <v>3.72</v>
      </c>
      <c r="I7" s="113">
        <v>4.47</v>
      </c>
      <c r="J7" s="113">
        <v>7.68</v>
      </c>
      <c r="K7" s="113">
        <v>89</v>
      </c>
      <c r="L7" s="113">
        <v>0.05</v>
      </c>
      <c r="M7" s="113">
        <v>0.83</v>
      </c>
      <c r="N7" s="113">
        <v>33</v>
      </c>
      <c r="O7" s="113">
        <v>0.17</v>
      </c>
      <c r="P7" s="113">
        <v>159.5</v>
      </c>
      <c r="Q7" s="113">
        <v>113.68</v>
      </c>
      <c r="R7" s="113">
        <v>17.68</v>
      </c>
      <c r="S7" s="113">
        <v>0.15</v>
      </c>
    </row>
    <row r="8" spans="1:19" ht="12.75">
      <c r="A8" s="343" t="s">
        <v>85</v>
      </c>
      <c r="B8" s="344"/>
      <c r="C8" s="345"/>
      <c r="D8" s="151"/>
      <c r="E8" s="141"/>
      <c r="F8" s="141"/>
      <c r="G8" s="141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19" ht="12.75">
      <c r="A9" s="267" t="s">
        <v>63</v>
      </c>
      <c r="B9" s="268"/>
      <c r="C9" s="269"/>
      <c r="D9" s="153"/>
      <c r="E9" s="119"/>
      <c r="F9" s="119">
        <v>20</v>
      </c>
      <c r="G9" s="119">
        <v>20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spans="1:19" ht="12.75">
      <c r="A10" s="267" t="s">
        <v>33</v>
      </c>
      <c r="B10" s="268"/>
      <c r="C10" s="269"/>
      <c r="D10" s="153"/>
      <c r="E10" s="119"/>
      <c r="F10" s="119">
        <v>2</v>
      </c>
      <c r="G10" s="119">
        <v>2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</row>
    <row r="11" spans="1:19" ht="12.75">
      <c r="A11" s="201" t="s">
        <v>224</v>
      </c>
      <c r="B11" s="202"/>
      <c r="C11" s="203"/>
      <c r="D11" s="34"/>
      <c r="E11" s="117"/>
      <c r="F11" s="66">
        <v>137.5</v>
      </c>
      <c r="G11" s="66">
        <v>137.5</v>
      </c>
      <c r="H11" s="1"/>
      <c r="I11" s="1"/>
      <c r="J11" s="1"/>
      <c r="K11" s="78"/>
      <c r="L11" s="5"/>
      <c r="M11" s="5"/>
      <c r="N11" s="5"/>
      <c r="O11" s="5"/>
      <c r="P11" s="5"/>
      <c r="Q11" s="5"/>
      <c r="R11" s="5"/>
      <c r="S11" s="5"/>
    </row>
    <row r="12" spans="1:19" ht="12.75">
      <c r="A12" s="267" t="s">
        <v>18</v>
      </c>
      <c r="B12" s="268"/>
      <c r="C12" s="269"/>
      <c r="D12" s="153"/>
      <c r="E12" s="119"/>
      <c r="F12" s="119">
        <v>125</v>
      </c>
      <c r="G12" s="119">
        <v>125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1:19" ht="12.75">
      <c r="A13" s="267" t="s">
        <v>20</v>
      </c>
      <c r="B13" s="268"/>
      <c r="C13" s="269"/>
      <c r="D13" s="153"/>
      <c r="E13" s="119"/>
      <c r="F13" s="119">
        <v>0.4</v>
      </c>
      <c r="G13" s="119">
        <v>0.4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1:19" ht="12.75">
      <c r="A14" s="267" t="s">
        <v>293</v>
      </c>
      <c r="B14" s="268"/>
      <c r="C14" s="269"/>
      <c r="D14" s="153"/>
      <c r="E14" s="119"/>
      <c r="F14" s="119">
        <v>2.5</v>
      </c>
      <c r="G14" s="119">
        <v>2.5</v>
      </c>
      <c r="H14" s="100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ht="12.75">
      <c r="A15" s="225" t="s">
        <v>236</v>
      </c>
      <c r="B15" s="226"/>
      <c r="C15" s="227"/>
      <c r="D15" s="54" t="s">
        <v>237</v>
      </c>
      <c r="E15" s="54">
        <v>200</v>
      </c>
      <c r="F15" s="54"/>
      <c r="G15" s="54"/>
      <c r="H15" s="54">
        <v>3.6</v>
      </c>
      <c r="I15" s="54">
        <v>2.67</v>
      </c>
      <c r="J15" s="54">
        <v>29.2</v>
      </c>
      <c r="K15" s="54">
        <v>155.2</v>
      </c>
      <c r="L15" s="59">
        <v>0.03</v>
      </c>
      <c r="M15" s="59">
        <v>1.47</v>
      </c>
      <c r="N15" s="59">
        <v>0</v>
      </c>
      <c r="O15" s="59">
        <v>0</v>
      </c>
      <c r="P15" s="59">
        <v>158.67</v>
      </c>
      <c r="Q15" s="59">
        <v>132</v>
      </c>
      <c r="R15" s="59">
        <v>29.33</v>
      </c>
      <c r="S15" s="59">
        <v>2.4</v>
      </c>
    </row>
    <row r="16" spans="1:19" ht="12.75">
      <c r="A16" s="201" t="s">
        <v>18</v>
      </c>
      <c r="B16" s="202"/>
      <c r="C16" s="203"/>
      <c r="D16" s="53"/>
      <c r="E16" s="5"/>
      <c r="F16" s="53">
        <v>100</v>
      </c>
      <c r="G16" s="53">
        <v>100</v>
      </c>
      <c r="H16" s="53"/>
      <c r="I16" s="53"/>
      <c r="J16" s="53"/>
      <c r="K16" s="6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201" t="s">
        <v>239</v>
      </c>
      <c r="B17" s="202"/>
      <c r="C17" s="203"/>
      <c r="D17" s="53"/>
      <c r="E17" s="53"/>
      <c r="F17" s="53">
        <v>5</v>
      </c>
      <c r="G17" s="53">
        <v>5</v>
      </c>
      <c r="H17" s="53"/>
      <c r="I17" s="53"/>
      <c r="J17" s="53"/>
      <c r="K17" s="6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284" t="s">
        <v>293</v>
      </c>
      <c r="B18" s="285"/>
      <c r="C18" s="286"/>
      <c r="D18" s="70"/>
      <c r="E18" s="70"/>
      <c r="F18" s="70">
        <v>13</v>
      </c>
      <c r="G18" s="70">
        <v>13</v>
      </c>
      <c r="H18" s="54"/>
      <c r="I18" s="54"/>
      <c r="J18" s="54"/>
      <c r="K18" s="62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284" t="s">
        <v>224</v>
      </c>
      <c r="B19" s="285"/>
      <c r="C19" s="286"/>
      <c r="D19" s="70"/>
      <c r="E19" s="70"/>
      <c r="F19" s="70">
        <v>120</v>
      </c>
      <c r="G19" s="70">
        <v>120</v>
      </c>
      <c r="H19" s="54"/>
      <c r="I19" s="54"/>
      <c r="J19" s="54"/>
      <c r="K19" s="62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95" t="s">
        <v>61</v>
      </c>
      <c r="B20" s="196"/>
      <c r="C20" s="197"/>
      <c r="D20" s="11"/>
      <c r="E20" s="46">
        <v>35</v>
      </c>
      <c r="F20" s="46"/>
      <c r="G20" s="46"/>
      <c r="H20" s="6">
        <v>2.78</v>
      </c>
      <c r="I20" s="6">
        <v>0.35</v>
      </c>
      <c r="J20" s="6">
        <v>17</v>
      </c>
      <c r="K20" s="41">
        <v>82.32</v>
      </c>
      <c r="L20" s="59">
        <v>0.04</v>
      </c>
      <c r="M20" s="59">
        <v>0</v>
      </c>
      <c r="N20" s="59">
        <v>0</v>
      </c>
      <c r="O20" s="59">
        <v>0.1</v>
      </c>
      <c r="P20" s="59">
        <v>7.04</v>
      </c>
      <c r="Q20" s="59">
        <v>9.57</v>
      </c>
      <c r="R20" s="59">
        <v>4.57</v>
      </c>
      <c r="S20" s="59">
        <v>0.42</v>
      </c>
    </row>
    <row r="21" spans="1:19" ht="12.75">
      <c r="A21" s="195" t="s">
        <v>426</v>
      </c>
      <c r="B21" s="196"/>
      <c r="C21" s="197"/>
      <c r="D21" s="11"/>
      <c r="E21" s="46">
        <v>15</v>
      </c>
      <c r="F21" s="46"/>
      <c r="G21" s="46"/>
      <c r="H21" s="46">
        <v>0.84</v>
      </c>
      <c r="I21" s="46">
        <v>0.16</v>
      </c>
      <c r="J21" s="46">
        <v>7.4</v>
      </c>
      <c r="K21" s="48">
        <v>34.51</v>
      </c>
      <c r="L21" s="59">
        <v>0.15</v>
      </c>
      <c r="M21" s="59">
        <v>0</v>
      </c>
      <c r="N21" s="59">
        <v>0</v>
      </c>
      <c r="O21" s="59">
        <v>0</v>
      </c>
      <c r="P21" s="59">
        <v>3.45</v>
      </c>
      <c r="Q21" s="59">
        <v>15.91</v>
      </c>
      <c r="R21" s="59">
        <v>3.75</v>
      </c>
      <c r="S21" s="59">
        <v>0.46</v>
      </c>
    </row>
    <row r="22" spans="1:19" ht="12.75">
      <c r="A22" s="195" t="s">
        <v>278</v>
      </c>
      <c r="B22" s="196"/>
      <c r="C22" s="197"/>
      <c r="D22" s="54" t="s">
        <v>23</v>
      </c>
      <c r="E22" s="54">
        <v>10</v>
      </c>
      <c r="F22" s="54"/>
      <c r="G22" s="54"/>
      <c r="H22" s="54">
        <v>0.08</v>
      </c>
      <c r="I22" s="54">
        <v>7.25</v>
      </c>
      <c r="J22" s="54">
        <v>0.13</v>
      </c>
      <c r="K22" s="62">
        <v>66</v>
      </c>
      <c r="L22" s="46">
        <v>0</v>
      </c>
      <c r="M22" s="46">
        <v>0</v>
      </c>
      <c r="N22" s="46">
        <v>40</v>
      </c>
      <c r="O22" s="46">
        <v>0.01</v>
      </c>
      <c r="P22" s="46">
        <v>2.4</v>
      </c>
      <c r="Q22" s="46">
        <v>3</v>
      </c>
      <c r="R22" s="46">
        <v>0</v>
      </c>
      <c r="S22" s="46">
        <v>0.02</v>
      </c>
    </row>
    <row r="23" spans="1:19" ht="12.75">
      <c r="A23" s="208" t="s">
        <v>12</v>
      </c>
      <c r="B23" s="209"/>
      <c r="C23" s="210"/>
      <c r="D23" s="53"/>
      <c r="E23" s="53"/>
      <c r="F23" s="53"/>
      <c r="G23" s="53"/>
      <c r="H23" s="55">
        <f aca="true" t="shared" si="0" ref="H23:S23">SUM(H15:H22)</f>
        <v>7.3</v>
      </c>
      <c r="I23" s="55">
        <f t="shared" si="0"/>
        <v>10.43</v>
      </c>
      <c r="J23" s="55">
        <f t="shared" si="0"/>
        <v>53.730000000000004</v>
      </c>
      <c r="K23" s="55">
        <f t="shared" si="0"/>
        <v>338.03</v>
      </c>
      <c r="L23" s="55">
        <f t="shared" si="0"/>
        <v>0.22</v>
      </c>
      <c r="M23" s="55">
        <f t="shared" si="0"/>
        <v>1.47</v>
      </c>
      <c r="N23" s="55">
        <f t="shared" si="0"/>
        <v>40</v>
      </c>
      <c r="O23" s="55">
        <f t="shared" si="0"/>
        <v>0.11</v>
      </c>
      <c r="P23" s="55">
        <f t="shared" si="0"/>
        <v>171.55999999999997</v>
      </c>
      <c r="Q23" s="55">
        <f t="shared" si="0"/>
        <v>160.48</v>
      </c>
      <c r="R23" s="55">
        <f t="shared" si="0"/>
        <v>37.65</v>
      </c>
      <c r="S23" s="55">
        <f t="shared" si="0"/>
        <v>3.3</v>
      </c>
    </row>
    <row r="24" spans="1:19" ht="12.75">
      <c r="A24" s="204"/>
      <c r="B24" s="205"/>
      <c r="C24" s="206"/>
      <c r="D24" s="211" t="s">
        <v>13</v>
      </c>
      <c r="E24" s="212"/>
      <c r="F24" s="212"/>
      <c r="G24" s="213"/>
      <c r="H24" s="53"/>
      <c r="I24" s="53"/>
      <c r="J24" s="53"/>
      <c r="K24" s="6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225" t="s">
        <v>282</v>
      </c>
      <c r="B25" s="226"/>
      <c r="C25" s="227"/>
      <c r="D25" s="59" t="s">
        <v>322</v>
      </c>
      <c r="E25" s="46">
        <v>200</v>
      </c>
      <c r="F25" s="46"/>
      <c r="G25" s="46"/>
      <c r="H25" s="46">
        <v>3.66</v>
      </c>
      <c r="I25" s="46">
        <v>2.16</v>
      </c>
      <c r="J25" s="46">
        <v>27.33</v>
      </c>
      <c r="K25" s="48">
        <v>161.4</v>
      </c>
      <c r="L25" s="46">
        <v>0.06</v>
      </c>
      <c r="M25" s="46">
        <v>1.11</v>
      </c>
      <c r="N25" s="46">
        <v>14</v>
      </c>
      <c r="O25" s="46">
        <v>0.21</v>
      </c>
      <c r="P25" s="46">
        <v>145.6</v>
      </c>
      <c r="Q25" s="46">
        <v>89.6</v>
      </c>
      <c r="R25" s="46">
        <v>19.9</v>
      </c>
      <c r="S25" s="46">
        <v>0.12</v>
      </c>
    </row>
    <row r="26" spans="1:19" ht="12.75">
      <c r="A26" s="214" t="s">
        <v>321</v>
      </c>
      <c r="B26" s="215"/>
      <c r="C26" s="216"/>
      <c r="D26" s="59"/>
      <c r="E26" s="46"/>
      <c r="F26" s="66">
        <v>10</v>
      </c>
      <c r="G26" s="66">
        <v>10</v>
      </c>
      <c r="H26" s="46"/>
      <c r="I26" s="46"/>
      <c r="J26" s="46"/>
      <c r="K26" s="48"/>
      <c r="L26" s="46"/>
      <c r="M26" s="46"/>
      <c r="N26" s="46"/>
      <c r="O26" s="46"/>
      <c r="P26" s="46"/>
      <c r="Q26" s="46"/>
      <c r="R26" s="46"/>
      <c r="S26" s="46"/>
    </row>
    <row r="27" spans="1:19" ht="12.75">
      <c r="A27" s="217" t="s">
        <v>314</v>
      </c>
      <c r="B27" s="218"/>
      <c r="C27" s="219"/>
      <c r="D27" s="59"/>
      <c r="E27" s="46"/>
      <c r="F27" s="66">
        <v>10</v>
      </c>
      <c r="G27" s="66">
        <v>10</v>
      </c>
      <c r="H27" s="46"/>
      <c r="I27" s="46"/>
      <c r="J27" s="46"/>
      <c r="K27" s="48"/>
      <c r="L27" s="46"/>
      <c r="M27" s="46"/>
      <c r="N27" s="46"/>
      <c r="O27" s="46"/>
      <c r="P27" s="46"/>
      <c r="Q27" s="46"/>
      <c r="R27" s="46"/>
      <c r="S27" s="46"/>
    </row>
    <row r="28" spans="1:19" ht="12.75">
      <c r="A28" s="214" t="s">
        <v>18</v>
      </c>
      <c r="B28" s="215"/>
      <c r="C28" s="216"/>
      <c r="D28" s="59"/>
      <c r="E28" s="46"/>
      <c r="F28" s="66">
        <v>147</v>
      </c>
      <c r="G28" s="66">
        <v>147</v>
      </c>
      <c r="H28" s="46"/>
      <c r="I28" s="46"/>
      <c r="J28" s="46"/>
      <c r="K28" s="48"/>
      <c r="L28" s="129"/>
      <c r="M28" s="129"/>
      <c r="N28" s="129"/>
      <c r="O28" s="129"/>
      <c r="P28" s="129"/>
      <c r="Q28" s="129"/>
      <c r="R28" s="129"/>
      <c r="S28" s="129"/>
    </row>
    <row r="29" spans="1:19" ht="12.75">
      <c r="A29" s="214" t="s">
        <v>224</v>
      </c>
      <c r="B29" s="215"/>
      <c r="C29" s="216"/>
      <c r="D29" s="59"/>
      <c r="E29" s="66"/>
      <c r="F29" s="66">
        <v>40</v>
      </c>
      <c r="G29" s="66">
        <v>40</v>
      </c>
      <c r="H29" s="46"/>
      <c r="I29" s="46"/>
      <c r="J29" s="46"/>
      <c r="K29" s="48"/>
      <c r="L29" s="46"/>
      <c r="M29" s="46"/>
      <c r="N29" s="46"/>
      <c r="O29" s="46"/>
      <c r="P29" s="46"/>
      <c r="Q29" s="46"/>
      <c r="R29" s="46"/>
      <c r="S29" s="46"/>
    </row>
    <row r="30" spans="1:19" ht="12.75">
      <c r="A30" s="217" t="s">
        <v>59</v>
      </c>
      <c r="B30" s="218"/>
      <c r="C30" s="219"/>
      <c r="D30" s="59"/>
      <c r="E30" s="66"/>
      <c r="F30" s="66">
        <v>0.01</v>
      </c>
      <c r="G30" s="66">
        <v>0.01</v>
      </c>
      <c r="H30" s="46"/>
      <c r="I30" s="46"/>
      <c r="J30" s="46"/>
      <c r="K30" s="48"/>
      <c r="L30" s="46"/>
      <c r="M30" s="46"/>
      <c r="N30" s="46"/>
      <c r="O30" s="46"/>
      <c r="P30" s="46"/>
      <c r="Q30" s="46"/>
      <c r="R30" s="46"/>
      <c r="S30" s="46"/>
    </row>
    <row r="31" spans="1:19" ht="12.75">
      <c r="A31" s="195" t="s">
        <v>261</v>
      </c>
      <c r="B31" s="196"/>
      <c r="C31" s="197"/>
      <c r="D31" s="46"/>
      <c r="E31" s="46">
        <v>15</v>
      </c>
      <c r="F31" s="46"/>
      <c r="G31" s="46"/>
      <c r="H31" s="46">
        <v>2.7</v>
      </c>
      <c r="I31" s="46">
        <v>1.95</v>
      </c>
      <c r="J31" s="46">
        <v>10.18</v>
      </c>
      <c r="K31" s="46">
        <v>60.8</v>
      </c>
      <c r="L31" s="59">
        <v>0.02</v>
      </c>
      <c r="M31" s="59">
        <v>0</v>
      </c>
      <c r="N31" s="59">
        <v>9.77</v>
      </c>
      <c r="O31" s="59">
        <v>0</v>
      </c>
      <c r="P31" s="59">
        <v>6.16</v>
      </c>
      <c r="Q31" s="59">
        <v>13.08</v>
      </c>
      <c r="R31" s="59">
        <v>2.25</v>
      </c>
      <c r="S31" s="59">
        <v>0.15</v>
      </c>
    </row>
    <row r="32" spans="1:19" ht="12.75">
      <c r="A32" s="195" t="s">
        <v>12</v>
      </c>
      <c r="B32" s="196"/>
      <c r="C32" s="197"/>
      <c r="D32" s="46"/>
      <c r="E32" s="46"/>
      <c r="F32" s="46"/>
      <c r="G32" s="46"/>
      <c r="H32" s="46">
        <f aca="true" t="shared" si="1" ref="H32:S32">SUM(H31:H31)</f>
        <v>2.7</v>
      </c>
      <c r="I32" s="46">
        <f t="shared" si="1"/>
        <v>1.95</v>
      </c>
      <c r="J32" s="46">
        <f t="shared" si="1"/>
        <v>10.18</v>
      </c>
      <c r="K32" s="46">
        <f t="shared" si="1"/>
        <v>60.8</v>
      </c>
      <c r="L32" s="46">
        <f t="shared" si="1"/>
        <v>0.02</v>
      </c>
      <c r="M32" s="46">
        <f t="shared" si="1"/>
        <v>0</v>
      </c>
      <c r="N32" s="46">
        <f t="shared" si="1"/>
        <v>9.77</v>
      </c>
      <c r="O32" s="46">
        <f t="shared" si="1"/>
        <v>0</v>
      </c>
      <c r="P32" s="46">
        <f t="shared" si="1"/>
        <v>6.16</v>
      </c>
      <c r="Q32" s="46">
        <f t="shared" si="1"/>
        <v>13.08</v>
      </c>
      <c r="R32" s="46">
        <f t="shared" si="1"/>
        <v>2.25</v>
      </c>
      <c r="S32" s="46">
        <f t="shared" si="1"/>
        <v>0.15</v>
      </c>
    </row>
    <row r="33" spans="1:19" ht="12.75">
      <c r="A33" s="204"/>
      <c r="B33" s="205"/>
      <c r="C33" s="206"/>
      <c r="D33" s="211" t="s">
        <v>14</v>
      </c>
      <c r="E33" s="212"/>
      <c r="F33" s="212"/>
      <c r="G33" s="213"/>
      <c r="H33" s="11"/>
      <c r="I33" s="11"/>
      <c r="J33" s="11"/>
      <c r="K33" s="63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95" t="s">
        <v>307</v>
      </c>
      <c r="B34" s="196"/>
      <c r="C34" s="197"/>
      <c r="D34" s="48" t="s">
        <v>194</v>
      </c>
      <c r="E34" s="46" t="s">
        <v>258</v>
      </c>
      <c r="F34" s="46"/>
      <c r="G34" s="50"/>
      <c r="H34" s="46">
        <v>1.8</v>
      </c>
      <c r="I34" s="46">
        <v>4.98</v>
      </c>
      <c r="J34" s="46">
        <v>8.13</v>
      </c>
      <c r="K34" s="48">
        <v>84.48</v>
      </c>
      <c r="L34" s="59">
        <v>0.08</v>
      </c>
      <c r="M34" s="59">
        <v>18.48</v>
      </c>
      <c r="N34" s="59">
        <v>0</v>
      </c>
      <c r="O34" s="59">
        <v>0</v>
      </c>
      <c r="P34" s="59">
        <v>33.98</v>
      </c>
      <c r="Q34" s="59">
        <v>47.43</v>
      </c>
      <c r="R34" s="59">
        <v>22.2</v>
      </c>
      <c r="S34" s="59">
        <v>0.83</v>
      </c>
    </row>
    <row r="35" spans="1:19" ht="12.75">
      <c r="A35" s="195" t="s">
        <v>308</v>
      </c>
      <c r="B35" s="196"/>
      <c r="C35" s="197"/>
      <c r="D35" s="11"/>
      <c r="E35" s="11"/>
      <c r="F35" s="11"/>
      <c r="G35" s="11"/>
      <c r="H35" s="11"/>
      <c r="I35" s="11"/>
      <c r="J35" s="11"/>
      <c r="K35" s="63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204" t="s">
        <v>26</v>
      </c>
      <c r="B36" s="205"/>
      <c r="C36" s="206"/>
      <c r="D36" s="11"/>
      <c r="E36" s="11"/>
      <c r="F36" s="51">
        <v>40</v>
      </c>
      <c r="G36" s="11">
        <v>30</v>
      </c>
      <c r="H36" s="11"/>
      <c r="I36" s="11"/>
      <c r="J36" s="11"/>
      <c r="K36" s="63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204" t="s">
        <v>27</v>
      </c>
      <c r="B37" s="205"/>
      <c r="C37" s="206"/>
      <c r="D37" s="11"/>
      <c r="E37" s="11"/>
      <c r="F37" s="11">
        <v>12.5</v>
      </c>
      <c r="G37" s="11">
        <v>10</v>
      </c>
      <c r="H37" s="11"/>
      <c r="I37" s="11"/>
      <c r="J37" s="11"/>
      <c r="K37" s="63"/>
      <c r="L37" s="11"/>
      <c r="M37" s="11"/>
      <c r="N37" s="11"/>
      <c r="O37" s="11"/>
      <c r="P37" s="11"/>
      <c r="Q37" s="11"/>
      <c r="R37" s="11"/>
      <c r="S37" s="11"/>
    </row>
    <row r="38" spans="1:19" ht="12.75">
      <c r="A38" s="204" t="s">
        <v>28</v>
      </c>
      <c r="B38" s="205"/>
      <c r="C38" s="206"/>
      <c r="D38" s="11"/>
      <c r="E38" s="11"/>
      <c r="F38" s="11">
        <v>12</v>
      </c>
      <c r="G38" s="11">
        <v>10</v>
      </c>
      <c r="H38" s="11"/>
      <c r="I38" s="11"/>
      <c r="J38" s="11"/>
      <c r="K38" s="63"/>
      <c r="L38" s="11"/>
      <c r="M38" s="11"/>
      <c r="N38" s="11"/>
      <c r="O38" s="11"/>
      <c r="P38" s="11"/>
      <c r="Q38" s="11"/>
      <c r="R38" s="11"/>
      <c r="S38" s="11"/>
    </row>
    <row r="39" spans="1:19" ht="12.75">
      <c r="A39" s="204" t="s">
        <v>70</v>
      </c>
      <c r="B39" s="205"/>
      <c r="C39" s="206"/>
      <c r="D39" s="11"/>
      <c r="E39" s="11"/>
      <c r="F39" s="11">
        <v>1</v>
      </c>
      <c r="G39" s="11">
        <v>1</v>
      </c>
      <c r="H39" s="11"/>
      <c r="I39" s="11"/>
      <c r="J39" s="11"/>
      <c r="K39" s="63"/>
      <c r="L39" s="11"/>
      <c r="M39" s="11"/>
      <c r="N39" s="11"/>
      <c r="O39" s="11"/>
      <c r="P39" s="11"/>
      <c r="Q39" s="11"/>
      <c r="R39" s="11"/>
      <c r="S39" s="11"/>
    </row>
    <row r="40" spans="1:19" ht="12.75">
      <c r="A40" s="204" t="s">
        <v>29</v>
      </c>
      <c r="B40" s="205"/>
      <c r="C40" s="206"/>
      <c r="D40" s="11"/>
      <c r="E40" s="11"/>
      <c r="F40" s="11">
        <v>5</v>
      </c>
      <c r="G40" s="11">
        <v>5</v>
      </c>
      <c r="H40" s="11"/>
      <c r="I40" s="11"/>
      <c r="J40" s="11"/>
      <c r="K40" s="63"/>
      <c r="L40" s="11"/>
      <c r="M40" s="11"/>
      <c r="N40" s="11"/>
      <c r="O40" s="11"/>
      <c r="P40" s="11"/>
      <c r="Q40" s="11"/>
      <c r="R40" s="11"/>
      <c r="S40" s="11"/>
    </row>
    <row r="41" spans="1:19" ht="12.75">
      <c r="A41" s="204" t="s">
        <v>20</v>
      </c>
      <c r="B41" s="205"/>
      <c r="C41" s="206"/>
      <c r="D41" s="11"/>
      <c r="E41" s="11"/>
      <c r="F41" s="11">
        <v>1</v>
      </c>
      <c r="G41" s="11">
        <v>1</v>
      </c>
      <c r="H41" s="11"/>
      <c r="I41" s="11"/>
      <c r="J41" s="11"/>
      <c r="K41" s="63"/>
      <c r="L41" s="11"/>
      <c r="M41" s="11"/>
      <c r="N41" s="11"/>
      <c r="O41" s="11"/>
      <c r="P41" s="11"/>
      <c r="Q41" s="11"/>
      <c r="R41" s="11"/>
      <c r="S41" s="11"/>
    </row>
    <row r="42" spans="1:19" ht="12.75">
      <c r="A42" s="204" t="s">
        <v>81</v>
      </c>
      <c r="B42" s="205"/>
      <c r="C42" s="206"/>
      <c r="D42" s="11"/>
      <c r="E42" s="11"/>
      <c r="F42" s="11">
        <v>5</v>
      </c>
      <c r="G42" s="11">
        <v>5</v>
      </c>
      <c r="H42" s="11"/>
      <c r="I42" s="11"/>
      <c r="J42" s="11"/>
      <c r="K42" s="63"/>
      <c r="L42" s="11"/>
      <c r="M42" s="11"/>
      <c r="N42" s="11"/>
      <c r="O42" s="11"/>
      <c r="P42" s="11"/>
      <c r="Q42" s="11"/>
      <c r="R42" s="11"/>
      <c r="S42" s="11"/>
    </row>
    <row r="43" spans="1:19" ht="12.75">
      <c r="A43" s="198" t="s">
        <v>56</v>
      </c>
      <c r="B43" s="199"/>
      <c r="C43" s="200"/>
      <c r="D43" s="11"/>
      <c r="E43" s="11"/>
      <c r="F43" s="11">
        <v>62.5</v>
      </c>
      <c r="G43" s="11">
        <v>50</v>
      </c>
      <c r="H43" s="11"/>
      <c r="I43" s="11"/>
      <c r="J43" s="11"/>
      <c r="K43" s="63"/>
      <c r="L43" s="11"/>
      <c r="M43" s="11"/>
      <c r="N43" s="11"/>
      <c r="O43" s="11"/>
      <c r="P43" s="11"/>
      <c r="Q43" s="11"/>
      <c r="R43" s="11"/>
      <c r="S43" s="11"/>
    </row>
    <row r="44" spans="1:20" ht="12.75">
      <c r="A44" s="201" t="s">
        <v>31</v>
      </c>
      <c r="B44" s="202"/>
      <c r="C44" s="203"/>
      <c r="D44" s="11"/>
      <c r="E44" s="11"/>
      <c r="F44" s="11">
        <v>0.02</v>
      </c>
      <c r="G44" s="11">
        <v>0.02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52"/>
    </row>
    <row r="45" spans="1:19" ht="12.75">
      <c r="A45" s="204" t="s">
        <v>224</v>
      </c>
      <c r="B45" s="205"/>
      <c r="C45" s="206"/>
      <c r="D45" s="11"/>
      <c r="E45" s="11"/>
      <c r="F45" s="11">
        <v>200</v>
      </c>
      <c r="G45" s="11">
        <v>200</v>
      </c>
      <c r="H45" s="11"/>
      <c r="I45" s="11"/>
      <c r="J45" s="11"/>
      <c r="K45" s="63"/>
      <c r="L45" s="11"/>
      <c r="M45" s="11"/>
      <c r="N45" s="11"/>
      <c r="O45" s="11"/>
      <c r="P45" s="11"/>
      <c r="Q45" s="11"/>
      <c r="R45" s="11"/>
      <c r="S45" s="11"/>
    </row>
    <row r="46" spans="1:21" ht="12.75">
      <c r="A46" s="251" t="s">
        <v>357</v>
      </c>
      <c r="B46" s="251"/>
      <c r="C46" s="251"/>
      <c r="D46" s="46" t="s">
        <v>215</v>
      </c>
      <c r="E46" s="46">
        <v>80</v>
      </c>
      <c r="F46" s="46"/>
      <c r="G46" s="46"/>
      <c r="H46" s="50">
        <v>13.83</v>
      </c>
      <c r="I46" s="46">
        <v>28.63</v>
      </c>
      <c r="J46" s="46">
        <v>6.58</v>
      </c>
      <c r="K46" s="46">
        <v>341</v>
      </c>
      <c r="L46" s="59">
        <v>0.07</v>
      </c>
      <c r="M46" s="59">
        <v>0</v>
      </c>
      <c r="N46" s="59">
        <v>31.7</v>
      </c>
      <c r="O46" s="59">
        <v>0.13</v>
      </c>
      <c r="P46" s="59">
        <v>12.69</v>
      </c>
      <c r="Q46" s="59">
        <v>144.68</v>
      </c>
      <c r="R46" s="59">
        <v>22.37</v>
      </c>
      <c r="S46" s="59">
        <v>2.64</v>
      </c>
      <c r="U46" s="52"/>
    </row>
    <row r="47" spans="1:21" ht="12.75">
      <c r="A47" s="251" t="s">
        <v>214</v>
      </c>
      <c r="B47" s="251"/>
      <c r="C47" s="251"/>
      <c r="D47" s="46"/>
      <c r="E47" s="46"/>
      <c r="F47" s="46"/>
      <c r="G47" s="46"/>
      <c r="H47" s="50"/>
      <c r="I47" s="46"/>
      <c r="J47" s="46"/>
      <c r="K47" s="46"/>
      <c r="L47" s="11"/>
      <c r="M47" s="11"/>
      <c r="N47" s="11"/>
      <c r="O47" s="11"/>
      <c r="P47" s="11"/>
      <c r="Q47" s="11"/>
      <c r="R47" s="11"/>
      <c r="S47" s="11"/>
      <c r="U47" s="52"/>
    </row>
    <row r="48" spans="1:21" ht="12.75">
      <c r="A48" s="221" t="s">
        <v>350</v>
      </c>
      <c r="B48" s="221"/>
      <c r="C48" s="221"/>
      <c r="D48" s="11"/>
      <c r="E48" s="11"/>
      <c r="F48" s="11">
        <v>106</v>
      </c>
      <c r="G48" s="11">
        <v>80.5</v>
      </c>
      <c r="H48" s="58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U48" s="52"/>
    </row>
    <row r="49" spans="1:21" ht="12.75">
      <c r="A49" s="367" t="s">
        <v>29</v>
      </c>
      <c r="B49" s="367"/>
      <c r="C49" s="367"/>
      <c r="D49" s="11"/>
      <c r="E49" s="11"/>
      <c r="F49" s="11">
        <v>6</v>
      </c>
      <c r="G49" s="11">
        <v>6</v>
      </c>
      <c r="H49" s="58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U49" s="52"/>
    </row>
    <row r="50" spans="1:21" ht="12.75">
      <c r="A50" s="221" t="s">
        <v>46</v>
      </c>
      <c r="B50" s="221"/>
      <c r="C50" s="221"/>
      <c r="D50" s="11"/>
      <c r="E50" s="11"/>
      <c r="F50" s="11">
        <v>8</v>
      </c>
      <c r="G50" s="11">
        <v>8</v>
      </c>
      <c r="H50" s="58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U50" s="52"/>
    </row>
    <row r="51" spans="1:21" ht="12.75">
      <c r="A51" s="246" t="s">
        <v>33</v>
      </c>
      <c r="B51" s="221"/>
      <c r="C51" s="221"/>
      <c r="D51" s="11"/>
      <c r="E51" s="11"/>
      <c r="F51" s="11">
        <v>5</v>
      </c>
      <c r="G51" s="11">
        <v>5</v>
      </c>
      <c r="H51" s="58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U51" s="52"/>
    </row>
    <row r="52" spans="1:21" ht="12.75">
      <c r="A52" s="221" t="s">
        <v>235</v>
      </c>
      <c r="B52" s="221"/>
      <c r="C52" s="221"/>
      <c r="D52" s="11"/>
      <c r="E52" s="11"/>
      <c r="F52" s="11">
        <v>10</v>
      </c>
      <c r="G52" s="11">
        <v>10</v>
      </c>
      <c r="H52" s="58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U52" s="52"/>
    </row>
    <row r="53" spans="1:21" ht="12.75">
      <c r="A53" s="221" t="s">
        <v>20</v>
      </c>
      <c r="B53" s="221"/>
      <c r="C53" s="221"/>
      <c r="D53" s="11"/>
      <c r="E53" s="11"/>
      <c r="F53" s="11">
        <v>0.5</v>
      </c>
      <c r="G53" s="11">
        <v>0.5</v>
      </c>
      <c r="H53" s="58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U53" s="52"/>
    </row>
    <row r="54" spans="1:19" ht="12.75">
      <c r="A54" s="195" t="s">
        <v>283</v>
      </c>
      <c r="B54" s="196"/>
      <c r="C54" s="197"/>
      <c r="D54" s="46" t="s">
        <v>232</v>
      </c>
      <c r="E54" s="46">
        <v>180</v>
      </c>
      <c r="F54" s="46"/>
      <c r="G54" s="46"/>
      <c r="H54" s="46">
        <v>6.49</v>
      </c>
      <c r="I54" s="46">
        <v>6.89</v>
      </c>
      <c r="J54" s="46">
        <v>36.24</v>
      </c>
      <c r="K54" s="48">
        <v>232.9</v>
      </c>
      <c r="L54" s="59">
        <v>0.07</v>
      </c>
      <c r="M54" s="59">
        <v>0</v>
      </c>
      <c r="N54" s="59">
        <v>34</v>
      </c>
      <c r="O54" s="59">
        <v>0.03</v>
      </c>
      <c r="P54" s="59">
        <v>14.45</v>
      </c>
      <c r="Q54" s="59">
        <v>44.71</v>
      </c>
      <c r="R54" s="59">
        <v>9.69</v>
      </c>
      <c r="S54" s="59">
        <v>0.97</v>
      </c>
    </row>
    <row r="55" spans="1:19" ht="12.75">
      <c r="A55" s="195" t="s">
        <v>284</v>
      </c>
      <c r="B55" s="196"/>
      <c r="C55" s="197"/>
      <c r="D55" s="46"/>
      <c r="E55" s="46"/>
      <c r="F55" s="46"/>
      <c r="G55" s="46"/>
      <c r="H55" s="46"/>
      <c r="I55" s="46"/>
      <c r="J55" s="46"/>
      <c r="K55" s="48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201" t="s">
        <v>50</v>
      </c>
      <c r="B56" s="202"/>
      <c r="C56" s="203"/>
      <c r="D56" s="11"/>
      <c r="E56" s="11"/>
      <c r="F56" s="11">
        <v>63</v>
      </c>
      <c r="G56" s="11">
        <v>63</v>
      </c>
      <c r="H56" s="11"/>
      <c r="I56" s="11"/>
      <c r="J56" s="11"/>
      <c r="K56" s="63"/>
      <c r="L56" s="11"/>
      <c r="M56" s="11"/>
      <c r="N56" s="11"/>
      <c r="O56" s="11"/>
      <c r="P56" s="11"/>
      <c r="Q56" s="11"/>
      <c r="R56" s="11"/>
      <c r="S56" s="11"/>
    </row>
    <row r="57" spans="1:23" ht="12.75">
      <c r="A57" s="201" t="s">
        <v>33</v>
      </c>
      <c r="B57" s="205"/>
      <c r="C57" s="206"/>
      <c r="D57" s="11"/>
      <c r="E57" s="11"/>
      <c r="F57" s="11">
        <v>4</v>
      </c>
      <c r="G57" s="11">
        <v>4</v>
      </c>
      <c r="H57" s="11"/>
      <c r="I57" s="10"/>
      <c r="J57" s="10"/>
      <c r="K57" s="63"/>
      <c r="L57" s="11"/>
      <c r="M57" s="11"/>
      <c r="N57" s="11"/>
      <c r="O57" s="11"/>
      <c r="P57" s="11"/>
      <c r="Q57" s="11"/>
      <c r="R57" s="11"/>
      <c r="S57" s="11"/>
      <c r="T57" s="20"/>
      <c r="U57" s="20"/>
      <c r="V57" s="20"/>
      <c r="W57" s="20"/>
    </row>
    <row r="58" spans="1:19" ht="12" customHeight="1">
      <c r="A58" s="204" t="s">
        <v>20</v>
      </c>
      <c r="B58" s="205"/>
      <c r="C58" s="206"/>
      <c r="D58" s="11"/>
      <c r="E58" s="11"/>
      <c r="F58" s="11">
        <v>1</v>
      </c>
      <c r="G58" s="11">
        <v>1</v>
      </c>
      <c r="H58" s="11"/>
      <c r="I58" s="11"/>
      <c r="J58" s="11"/>
      <c r="K58" s="63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208" t="s">
        <v>396</v>
      </c>
      <c r="B59" s="209"/>
      <c r="C59" s="210"/>
      <c r="D59" s="59" t="s">
        <v>424</v>
      </c>
      <c r="E59" s="59">
        <v>100</v>
      </c>
      <c r="F59" s="11"/>
      <c r="G59" s="11"/>
      <c r="H59" s="59">
        <v>1.76</v>
      </c>
      <c r="I59" s="59">
        <v>5.32</v>
      </c>
      <c r="J59" s="59">
        <v>7.54</v>
      </c>
      <c r="K59" s="56">
        <v>83</v>
      </c>
      <c r="L59" s="59">
        <v>0.04</v>
      </c>
      <c r="M59" s="59">
        <v>4.32</v>
      </c>
      <c r="N59" s="59">
        <v>30</v>
      </c>
      <c r="O59" s="59">
        <v>0.07</v>
      </c>
      <c r="P59" s="59">
        <v>46.06</v>
      </c>
      <c r="Q59" s="59">
        <v>47.78</v>
      </c>
      <c r="R59" s="59">
        <v>18.67</v>
      </c>
      <c r="S59" s="59">
        <v>0.54</v>
      </c>
    </row>
    <row r="60" spans="1:19" ht="12.75">
      <c r="A60" s="208" t="s">
        <v>397</v>
      </c>
      <c r="B60" s="209"/>
      <c r="C60" s="210"/>
      <c r="D60" s="66"/>
      <c r="E60" s="66"/>
      <c r="F60" s="66"/>
      <c r="G60" s="66"/>
      <c r="H60" s="11"/>
      <c r="I60" s="11"/>
      <c r="J60" s="11"/>
      <c r="K60" s="63"/>
      <c r="L60" s="11"/>
      <c r="M60" s="11"/>
      <c r="N60" s="11"/>
      <c r="O60" s="11"/>
      <c r="P60" s="11"/>
      <c r="Q60" s="11"/>
      <c r="R60" s="11"/>
      <c r="S60" s="11"/>
    </row>
    <row r="61" spans="1:19" ht="12.75" hidden="1">
      <c r="A61" s="198" t="s">
        <v>27</v>
      </c>
      <c r="B61" s="205"/>
      <c r="C61" s="206"/>
      <c r="D61" s="66"/>
      <c r="E61" s="66"/>
      <c r="F61" s="66">
        <v>32</v>
      </c>
      <c r="G61" s="66">
        <v>25</v>
      </c>
      <c r="H61" s="11"/>
      <c r="I61" s="11"/>
      <c r="J61" s="11"/>
      <c r="K61" s="63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201" t="s">
        <v>27</v>
      </c>
      <c r="B62" s="199"/>
      <c r="C62" s="200"/>
      <c r="D62" s="66"/>
      <c r="E62" s="66"/>
      <c r="F62" s="66">
        <v>136</v>
      </c>
      <c r="G62" s="66">
        <v>109</v>
      </c>
      <c r="H62" s="11"/>
      <c r="I62" s="11"/>
      <c r="J62" s="11"/>
      <c r="K62" s="63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201" t="s">
        <v>20</v>
      </c>
      <c r="B63" s="199"/>
      <c r="C63" s="200"/>
      <c r="D63" s="66"/>
      <c r="E63" s="66"/>
      <c r="F63" s="66">
        <v>0.2</v>
      </c>
      <c r="G63" s="66">
        <v>0.2</v>
      </c>
      <c r="H63" s="11"/>
      <c r="I63" s="11"/>
      <c r="J63" s="11"/>
      <c r="K63" s="63"/>
      <c r="L63" s="11"/>
      <c r="M63" s="11"/>
      <c r="N63" s="11"/>
      <c r="O63" s="11"/>
      <c r="P63" s="11"/>
      <c r="Q63" s="11"/>
      <c r="R63" s="11"/>
      <c r="S63" s="11"/>
    </row>
    <row r="64" spans="1:19" ht="12.75">
      <c r="A64" s="198" t="s">
        <v>33</v>
      </c>
      <c r="B64" s="205"/>
      <c r="C64" s="206"/>
      <c r="D64" s="66"/>
      <c r="E64" s="66"/>
      <c r="F64" s="66">
        <v>3</v>
      </c>
      <c r="G64" s="66">
        <v>3</v>
      </c>
      <c r="H64" s="11"/>
      <c r="I64" s="11"/>
      <c r="J64" s="11"/>
      <c r="K64" s="63"/>
      <c r="L64" s="11"/>
      <c r="M64" s="11"/>
      <c r="N64" s="11"/>
      <c r="O64" s="11"/>
      <c r="P64" s="11"/>
      <c r="Q64" s="11"/>
      <c r="R64" s="11"/>
      <c r="S64" s="11"/>
    </row>
    <row r="65" spans="1:20" s="80" customFormat="1" ht="12.75">
      <c r="A65" s="208" t="s">
        <v>94</v>
      </c>
      <c r="B65" s="209"/>
      <c r="C65" s="210"/>
      <c r="D65" s="59" t="s">
        <v>375</v>
      </c>
      <c r="E65" s="59">
        <v>25</v>
      </c>
      <c r="F65" s="59"/>
      <c r="G65" s="59"/>
      <c r="H65" s="59">
        <v>0.66</v>
      </c>
      <c r="I65" s="59">
        <v>2.3</v>
      </c>
      <c r="J65" s="59">
        <v>2.47</v>
      </c>
      <c r="K65" s="59">
        <v>33.3</v>
      </c>
      <c r="L65" s="59">
        <v>0.009</v>
      </c>
      <c r="M65" s="59">
        <v>0.08</v>
      </c>
      <c r="N65" s="59">
        <v>12.15</v>
      </c>
      <c r="O65" s="59">
        <v>0.02</v>
      </c>
      <c r="P65" s="59">
        <v>16.73</v>
      </c>
      <c r="Q65" s="59">
        <v>14.54</v>
      </c>
      <c r="R65" s="59">
        <v>2.92</v>
      </c>
      <c r="S65" s="59">
        <v>0.07</v>
      </c>
      <c r="T65"/>
    </row>
    <row r="66" spans="1:20" s="131" customFormat="1" ht="12.75">
      <c r="A66" s="198" t="s">
        <v>18</v>
      </c>
      <c r="B66" s="299"/>
      <c r="C66" s="300"/>
      <c r="D66" s="129"/>
      <c r="E66" s="129"/>
      <c r="F66" s="129">
        <v>12.5</v>
      </c>
      <c r="G66" s="129">
        <v>12.5</v>
      </c>
      <c r="H66" s="129"/>
      <c r="I66" s="130"/>
      <c r="J66" s="130"/>
      <c r="K66" s="129"/>
      <c r="L66" s="129"/>
      <c r="M66" s="129"/>
      <c r="N66" s="129"/>
      <c r="O66" s="129"/>
      <c r="P66" s="129"/>
      <c r="Q66" s="129"/>
      <c r="R66" s="129"/>
      <c r="S66" s="129"/>
      <c r="T66"/>
    </row>
    <row r="67" spans="1:19" ht="12.75">
      <c r="A67" s="198" t="s">
        <v>33</v>
      </c>
      <c r="B67" s="299"/>
      <c r="C67" s="300"/>
      <c r="D67" s="11"/>
      <c r="E67" s="11"/>
      <c r="F67" s="11">
        <v>1.35</v>
      </c>
      <c r="G67" s="11">
        <v>1.35</v>
      </c>
      <c r="H67" s="11"/>
      <c r="I67" s="10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.75">
      <c r="A68" s="198" t="s">
        <v>32</v>
      </c>
      <c r="B68" s="299"/>
      <c r="C68" s="300"/>
      <c r="D68" s="11"/>
      <c r="E68" s="11"/>
      <c r="F68" s="11">
        <v>1.35</v>
      </c>
      <c r="G68" s="11">
        <v>1.35</v>
      </c>
      <c r="H68" s="11"/>
      <c r="I68" s="10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.75">
      <c r="A69" s="198" t="s">
        <v>20</v>
      </c>
      <c r="B69" s="299"/>
      <c r="C69" s="300"/>
      <c r="D69" s="11"/>
      <c r="E69" s="11"/>
      <c r="F69" s="11">
        <v>0.3</v>
      </c>
      <c r="G69" s="11">
        <v>0.3</v>
      </c>
      <c r="H69" s="11"/>
      <c r="I69" s="10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.75">
      <c r="A70" s="198" t="s">
        <v>293</v>
      </c>
      <c r="B70" s="299"/>
      <c r="C70" s="300"/>
      <c r="D70" s="11"/>
      <c r="E70" s="11"/>
      <c r="F70" s="11">
        <v>0.15</v>
      </c>
      <c r="G70" s="11">
        <v>0.15</v>
      </c>
      <c r="H70" s="11"/>
      <c r="I70" s="10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2.75">
      <c r="A71" s="198" t="s">
        <v>224</v>
      </c>
      <c r="B71" s="299"/>
      <c r="C71" s="300"/>
      <c r="D71" s="11"/>
      <c r="E71" s="11"/>
      <c r="F71" s="11">
        <v>12.5</v>
      </c>
      <c r="G71" s="11">
        <v>12.5</v>
      </c>
      <c r="H71" s="11"/>
      <c r="I71" s="10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2.75">
      <c r="A72" s="225" t="s">
        <v>251</v>
      </c>
      <c r="B72" s="226"/>
      <c r="C72" s="227"/>
      <c r="D72" s="46" t="s">
        <v>270</v>
      </c>
      <c r="E72" s="18">
        <v>200</v>
      </c>
      <c r="F72" s="12"/>
      <c r="G72" s="19"/>
      <c r="H72" s="55">
        <v>1.47</v>
      </c>
      <c r="I72" s="55">
        <v>0</v>
      </c>
      <c r="J72" s="55">
        <v>22.8</v>
      </c>
      <c r="K72" s="55">
        <v>97.07</v>
      </c>
      <c r="L72" s="59">
        <v>0.03</v>
      </c>
      <c r="M72" s="59">
        <v>14.8</v>
      </c>
      <c r="N72" s="59">
        <v>0</v>
      </c>
      <c r="O72" s="59">
        <v>0</v>
      </c>
      <c r="P72" s="59">
        <v>34.67</v>
      </c>
      <c r="Q72" s="59">
        <v>36</v>
      </c>
      <c r="R72" s="59">
        <v>12</v>
      </c>
      <c r="S72" s="59">
        <v>0.67</v>
      </c>
    </row>
    <row r="73" spans="1:19" ht="11.25" customHeight="1">
      <c r="A73" s="195" t="s">
        <v>61</v>
      </c>
      <c r="B73" s="196"/>
      <c r="C73" s="197"/>
      <c r="D73" s="11"/>
      <c r="E73" s="46">
        <v>90</v>
      </c>
      <c r="F73" s="46"/>
      <c r="G73" s="46"/>
      <c r="H73" s="46">
        <v>6.24</v>
      </c>
      <c r="I73" s="46">
        <v>0.79</v>
      </c>
      <c r="J73" s="46">
        <v>38.16</v>
      </c>
      <c r="K73" s="46">
        <v>184.7</v>
      </c>
      <c r="L73" s="59">
        <v>0.1</v>
      </c>
      <c r="M73" s="59">
        <v>0</v>
      </c>
      <c r="N73" s="59">
        <v>0</v>
      </c>
      <c r="O73" s="59">
        <v>0.04</v>
      </c>
      <c r="P73" s="59">
        <v>26.8</v>
      </c>
      <c r="Q73" s="59">
        <v>17.4</v>
      </c>
      <c r="R73" s="59">
        <v>91</v>
      </c>
      <c r="S73" s="59">
        <v>1.6</v>
      </c>
    </row>
    <row r="74" spans="1:19" ht="12.75">
      <c r="A74" s="195" t="s">
        <v>426</v>
      </c>
      <c r="B74" s="196"/>
      <c r="C74" s="197"/>
      <c r="D74" s="11"/>
      <c r="E74" s="46">
        <v>50</v>
      </c>
      <c r="F74" s="46"/>
      <c r="G74" s="46"/>
      <c r="H74" s="46">
        <v>2.8</v>
      </c>
      <c r="I74" s="46">
        <v>0.55</v>
      </c>
      <c r="J74" s="46">
        <v>24.7</v>
      </c>
      <c r="K74" s="48">
        <v>114.95</v>
      </c>
      <c r="L74" s="59">
        <v>0.05</v>
      </c>
      <c r="M74" s="59">
        <v>0</v>
      </c>
      <c r="N74" s="59">
        <v>0</v>
      </c>
      <c r="O74" s="59">
        <v>0</v>
      </c>
      <c r="P74" s="59">
        <v>11.5</v>
      </c>
      <c r="Q74" s="59">
        <v>53</v>
      </c>
      <c r="R74" s="59">
        <v>12.5</v>
      </c>
      <c r="S74" s="59">
        <v>1.55</v>
      </c>
    </row>
    <row r="75" spans="1:19" ht="12.75">
      <c r="A75" s="264" t="s">
        <v>418</v>
      </c>
      <c r="B75" s="265"/>
      <c r="C75" s="266"/>
      <c r="D75" s="142" t="s">
        <v>176</v>
      </c>
      <c r="E75" s="142" t="s">
        <v>76</v>
      </c>
      <c r="F75" s="109">
        <v>185</v>
      </c>
      <c r="G75" s="109">
        <v>185</v>
      </c>
      <c r="H75" s="46">
        <v>2.775</v>
      </c>
      <c r="I75" s="59">
        <v>0.92</v>
      </c>
      <c r="J75" s="46">
        <v>38.85</v>
      </c>
      <c r="K75" s="48">
        <v>177.6</v>
      </c>
      <c r="L75" s="46">
        <v>0.7</v>
      </c>
      <c r="M75" s="46">
        <v>18.5</v>
      </c>
      <c r="N75" s="46">
        <v>0</v>
      </c>
      <c r="O75" s="46">
        <v>0.09</v>
      </c>
      <c r="P75" s="46">
        <v>14.8</v>
      </c>
      <c r="Q75" s="46">
        <v>51.8</v>
      </c>
      <c r="R75" s="46">
        <v>77.7</v>
      </c>
      <c r="S75" s="46">
        <v>1.11</v>
      </c>
    </row>
    <row r="76" spans="1:19" ht="12.75">
      <c r="A76" s="208" t="s">
        <v>12</v>
      </c>
      <c r="B76" s="209"/>
      <c r="C76" s="210"/>
      <c r="D76" s="11"/>
      <c r="E76" s="11"/>
      <c r="F76" s="11"/>
      <c r="G76" s="11"/>
      <c r="H76" s="59">
        <f aca="true" t="shared" si="2" ref="H76:S76">SUM(H34:H75)</f>
        <v>37.824999999999996</v>
      </c>
      <c r="I76" s="59">
        <f t="shared" si="2"/>
        <v>50.379999999999995</v>
      </c>
      <c r="J76" s="59">
        <f t="shared" si="2"/>
        <v>185.47</v>
      </c>
      <c r="K76" s="59">
        <f t="shared" si="2"/>
        <v>1349</v>
      </c>
      <c r="L76" s="59">
        <f t="shared" si="2"/>
        <v>1.149</v>
      </c>
      <c r="M76" s="59">
        <f t="shared" si="2"/>
        <v>56.18</v>
      </c>
      <c r="N76" s="59">
        <f t="shared" si="2"/>
        <v>107.85000000000001</v>
      </c>
      <c r="O76" s="59">
        <f t="shared" si="2"/>
        <v>0.38</v>
      </c>
      <c r="P76" s="59">
        <f t="shared" si="2"/>
        <v>211.68</v>
      </c>
      <c r="Q76" s="59">
        <f t="shared" si="2"/>
        <v>457.34000000000003</v>
      </c>
      <c r="R76" s="59">
        <f t="shared" si="2"/>
        <v>269.05</v>
      </c>
      <c r="S76" s="59">
        <f t="shared" si="2"/>
        <v>9.98</v>
      </c>
    </row>
    <row r="77" spans="1:19" ht="12.75">
      <c r="A77" s="208"/>
      <c r="B77" s="209"/>
      <c r="C77" s="210"/>
      <c r="D77" s="211" t="s">
        <v>36</v>
      </c>
      <c r="E77" s="212"/>
      <c r="F77" s="212"/>
      <c r="G77" s="213"/>
      <c r="H77" s="59"/>
      <c r="I77" s="59"/>
      <c r="J77" s="59"/>
      <c r="K77" s="56"/>
      <c r="L77" s="11"/>
      <c r="M77" s="11"/>
      <c r="N77" s="11"/>
      <c r="O77" s="11"/>
      <c r="P77" s="11"/>
      <c r="Q77" s="11"/>
      <c r="R77" s="11"/>
      <c r="S77" s="11"/>
    </row>
    <row r="78" spans="1:19" ht="12.75">
      <c r="A78" s="208" t="s">
        <v>68</v>
      </c>
      <c r="B78" s="209"/>
      <c r="C78" s="210"/>
      <c r="D78" s="59" t="s">
        <v>67</v>
      </c>
      <c r="E78" s="59">
        <v>200</v>
      </c>
      <c r="F78" s="59">
        <v>207</v>
      </c>
      <c r="G78" s="59">
        <v>200</v>
      </c>
      <c r="H78" s="55">
        <v>5.8</v>
      </c>
      <c r="I78" s="55">
        <v>5</v>
      </c>
      <c r="J78" s="55">
        <v>8</v>
      </c>
      <c r="K78" s="90">
        <v>100</v>
      </c>
      <c r="L78" s="59">
        <v>0.08</v>
      </c>
      <c r="M78" s="59">
        <v>1.4</v>
      </c>
      <c r="N78" s="59">
        <v>40</v>
      </c>
      <c r="O78" s="59">
        <v>0.34</v>
      </c>
      <c r="P78" s="59">
        <v>240</v>
      </c>
      <c r="Q78" s="59">
        <v>180</v>
      </c>
      <c r="R78" s="59">
        <v>28</v>
      </c>
      <c r="S78" s="59">
        <v>0.2</v>
      </c>
    </row>
    <row r="79" spans="1:19" ht="12.75">
      <c r="A79" s="208" t="s">
        <v>364</v>
      </c>
      <c r="B79" s="209"/>
      <c r="C79" s="210"/>
      <c r="D79" s="59" t="s">
        <v>365</v>
      </c>
      <c r="E79" s="59">
        <v>50</v>
      </c>
      <c r="F79" s="59"/>
      <c r="G79" s="59"/>
      <c r="H79" s="59">
        <v>3.95</v>
      </c>
      <c r="I79" s="59">
        <v>4.06</v>
      </c>
      <c r="J79" s="59">
        <v>22.24</v>
      </c>
      <c r="K79" s="56">
        <v>141.5</v>
      </c>
      <c r="L79" s="59">
        <v>0.57</v>
      </c>
      <c r="M79" s="59">
        <v>0</v>
      </c>
      <c r="N79" s="59">
        <v>7</v>
      </c>
      <c r="O79" s="59">
        <v>0.04</v>
      </c>
      <c r="P79" s="59">
        <v>11.2</v>
      </c>
      <c r="Q79" s="59">
        <v>38.3</v>
      </c>
      <c r="R79" s="59">
        <v>14.2</v>
      </c>
      <c r="S79" s="59">
        <v>0.7</v>
      </c>
    </row>
    <row r="80" spans="1:19" ht="12.75">
      <c r="A80" s="198" t="s">
        <v>32</v>
      </c>
      <c r="B80" s="199"/>
      <c r="C80" s="200"/>
      <c r="D80" s="59"/>
      <c r="E80" s="59"/>
      <c r="F80" s="123">
        <v>33</v>
      </c>
      <c r="G80" s="123">
        <v>33</v>
      </c>
      <c r="H80" s="59"/>
      <c r="I80" s="59"/>
      <c r="J80" s="59"/>
      <c r="K80" s="56"/>
      <c r="L80" s="11"/>
      <c r="M80" s="11"/>
      <c r="N80" s="11"/>
      <c r="O80" s="11"/>
      <c r="P80" s="11"/>
      <c r="Q80" s="11"/>
      <c r="R80" s="11"/>
      <c r="S80" s="11"/>
    </row>
    <row r="81" spans="1:19" ht="12.75">
      <c r="A81" s="198" t="s">
        <v>337</v>
      </c>
      <c r="B81" s="199"/>
      <c r="C81" s="200"/>
      <c r="D81" s="59"/>
      <c r="E81" s="59"/>
      <c r="F81" s="123">
        <v>1</v>
      </c>
      <c r="G81" s="123">
        <v>1</v>
      </c>
      <c r="H81" s="59"/>
      <c r="I81" s="59"/>
      <c r="J81" s="59"/>
      <c r="K81" s="56"/>
      <c r="L81" s="11"/>
      <c r="M81" s="11"/>
      <c r="N81" s="11"/>
      <c r="O81" s="11"/>
      <c r="P81" s="11"/>
      <c r="Q81" s="11"/>
      <c r="R81" s="11"/>
      <c r="S81" s="11"/>
    </row>
    <row r="82" spans="1:19" ht="12.75">
      <c r="A82" s="198" t="s">
        <v>41</v>
      </c>
      <c r="B82" s="199"/>
      <c r="C82" s="200"/>
      <c r="D82" s="59"/>
      <c r="E82" s="59"/>
      <c r="F82" s="123">
        <v>4.2</v>
      </c>
      <c r="G82" s="123">
        <v>4.2</v>
      </c>
      <c r="H82" s="59"/>
      <c r="I82" s="59"/>
      <c r="J82" s="59"/>
      <c r="K82" s="56"/>
      <c r="L82" s="11"/>
      <c r="M82" s="11"/>
      <c r="N82" s="11"/>
      <c r="O82" s="11"/>
      <c r="P82" s="11"/>
      <c r="Q82" s="11"/>
      <c r="R82" s="11"/>
      <c r="S82" s="11"/>
    </row>
    <row r="83" spans="1:19" ht="12.75">
      <c r="A83" s="198" t="s">
        <v>42</v>
      </c>
      <c r="B83" s="199"/>
      <c r="C83" s="200"/>
      <c r="D83" s="59"/>
      <c r="E83" s="59"/>
      <c r="F83" s="123">
        <v>2</v>
      </c>
      <c r="G83" s="123">
        <v>2</v>
      </c>
      <c r="H83" s="59"/>
      <c r="I83" s="59"/>
      <c r="J83" s="59"/>
      <c r="K83" s="56"/>
      <c r="L83" s="11"/>
      <c r="M83" s="11"/>
      <c r="N83" s="11"/>
      <c r="O83" s="11"/>
      <c r="P83" s="11"/>
      <c r="Q83" s="11"/>
      <c r="R83" s="11"/>
      <c r="S83" s="11"/>
    </row>
    <row r="84" spans="1:19" ht="12.75">
      <c r="A84" s="198" t="s">
        <v>366</v>
      </c>
      <c r="B84" s="199"/>
      <c r="C84" s="200"/>
      <c r="D84" s="59"/>
      <c r="E84" s="59"/>
      <c r="F84" s="123">
        <v>2</v>
      </c>
      <c r="G84" s="123">
        <v>2</v>
      </c>
      <c r="H84" s="59"/>
      <c r="I84" s="59"/>
      <c r="J84" s="59"/>
      <c r="K84" s="56"/>
      <c r="L84" s="11"/>
      <c r="M84" s="11"/>
      <c r="N84" s="11"/>
      <c r="O84" s="11"/>
      <c r="P84" s="11"/>
      <c r="Q84" s="11"/>
      <c r="R84" s="11"/>
      <c r="S84" s="11"/>
    </row>
    <row r="85" spans="1:19" ht="12.75">
      <c r="A85" s="198" t="s">
        <v>20</v>
      </c>
      <c r="B85" s="199"/>
      <c r="C85" s="200"/>
      <c r="D85" s="59"/>
      <c r="E85" s="59"/>
      <c r="F85" s="123">
        <v>0.3</v>
      </c>
      <c r="G85" s="123">
        <v>0.3</v>
      </c>
      <c r="H85" s="59"/>
      <c r="I85" s="59"/>
      <c r="J85" s="59"/>
      <c r="K85" s="56"/>
      <c r="L85" s="11"/>
      <c r="M85" s="11"/>
      <c r="N85" s="11"/>
      <c r="O85" s="11"/>
      <c r="P85" s="11"/>
      <c r="Q85" s="11"/>
      <c r="R85" s="11"/>
      <c r="S85" s="11"/>
    </row>
    <row r="86" spans="1:19" ht="12.75">
      <c r="A86" s="198" t="s">
        <v>293</v>
      </c>
      <c r="B86" s="199"/>
      <c r="C86" s="200"/>
      <c r="D86" s="59"/>
      <c r="E86" s="59"/>
      <c r="F86" s="123">
        <v>5.75</v>
      </c>
      <c r="G86" s="123">
        <v>5.75</v>
      </c>
      <c r="H86" s="59"/>
      <c r="I86" s="59"/>
      <c r="J86" s="59"/>
      <c r="K86" s="56"/>
      <c r="L86" s="11"/>
      <c r="M86" s="11"/>
      <c r="N86" s="11"/>
      <c r="O86" s="11"/>
      <c r="P86" s="11"/>
      <c r="Q86" s="11"/>
      <c r="R86" s="11"/>
      <c r="S86" s="11"/>
    </row>
    <row r="87" spans="1:19" ht="12.75">
      <c r="A87" s="198" t="s">
        <v>224</v>
      </c>
      <c r="B87" s="199"/>
      <c r="C87" s="200"/>
      <c r="D87" s="59"/>
      <c r="E87" s="59"/>
      <c r="F87" s="123">
        <v>15</v>
      </c>
      <c r="G87" s="123">
        <v>15</v>
      </c>
      <c r="H87" s="59"/>
      <c r="I87" s="59"/>
      <c r="J87" s="59"/>
      <c r="K87" s="56"/>
      <c r="L87" s="11"/>
      <c r="M87" s="11"/>
      <c r="N87" s="11"/>
      <c r="O87" s="11"/>
      <c r="P87" s="11"/>
      <c r="Q87" s="11"/>
      <c r="R87" s="11"/>
      <c r="S87" s="11"/>
    </row>
    <row r="88" spans="1:19" ht="12.75">
      <c r="A88" s="198" t="s">
        <v>59</v>
      </c>
      <c r="B88" s="199"/>
      <c r="C88" s="200"/>
      <c r="D88" s="59"/>
      <c r="E88" s="59"/>
      <c r="F88" s="123">
        <v>0.025</v>
      </c>
      <c r="G88" s="123">
        <v>0.025</v>
      </c>
      <c r="H88" s="59"/>
      <c r="I88" s="59"/>
      <c r="J88" s="59"/>
      <c r="K88" s="56"/>
      <c r="L88" s="11"/>
      <c r="M88" s="11"/>
      <c r="N88" s="11"/>
      <c r="O88" s="11"/>
      <c r="P88" s="11"/>
      <c r="Q88" s="11"/>
      <c r="R88" s="11"/>
      <c r="S88" s="11"/>
    </row>
    <row r="89" spans="1:19" ht="12.75">
      <c r="A89" s="198" t="s">
        <v>40</v>
      </c>
      <c r="B89" s="199"/>
      <c r="C89" s="200"/>
      <c r="D89" s="59"/>
      <c r="E89" s="59"/>
      <c r="F89" s="123">
        <v>1.5</v>
      </c>
      <c r="G89" s="123">
        <v>1.5</v>
      </c>
      <c r="H89" s="59"/>
      <c r="I89" s="59"/>
      <c r="J89" s="59"/>
      <c r="K89" s="56"/>
      <c r="L89" s="11"/>
      <c r="M89" s="11"/>
      <c r="N89" s="11"/>
      <c r="O89" s="11"/>
      <c r="P89" s="11"/>
      <c r="Q89" s="11"/>
      <c r="R89" s="11"/>
      <c r="S89" s="11"/>
    </row>
    <row r="90" spans="1:19" ht="12.75">
      <c r="A90" s="208" t="s">
        <v>12</v>
      </c>
      <c r="B90" s="209"/>
      <c r="C90" s="210"/>
      <c r="D90" s="11"/>
      <c r="E90" s="11"/>
      <c r="F90" s="11"/>
      <c r="G90" s="11"/>
      <c r="H90" s="59">
        <f aca="true" t="shared" si="3" ref="H90:S90">SUM(H78:H89)</f>
        <v>9.75</v>
      </c>
      <c r="I90" s="59">
        <f t="shared" si="3"/>
        <v>9.059999999999999</v>
      </c>
      <c r="J90" s="59">
        <f t="shared" si="3"/>
        <v>30.24</v>
      </c>
      <c r="K90" s="59">
        <f t="shared" si="3"/>
        <v>241.5</v>
      </c>
      <c r="L90" s="59">
        <f t="shared" si="3"/>
        <v>0.6499999999999999</v>
      </c>
      <c r="M90" s="59">
        <f t="shared" si="3"/>
        <v>1.4</v>
      </c>
      <c r="N90" s="59">
        <f t="shared" si="3"/>
        <v>47</v>
      </c>
      <c r="O90" s="59">
        <f t="shared" si="3"/>
        <v>0.38</v>
      </c>
      <c r="P90" s="59">
        <f t="shared" si="3"/>
        <v>251.2</v>
      </c>
      <c r="Q90" s="59">
        <f t="shared" si="3"/>
        <v>218.3</v>
      </c>
      <c r="R90" s="59">
        <f t="shared" si="3"/>
        <v>42.2</v>
      </c>
      <c r="S90" s="59">
        <f t="shared" si="3"/>
        <v>0.8999999999999999</v>
      </c>
    </row>
    <row r="91" spans="1:19" ht="12.75">
      <c r="A91" s="204"/>
      <c r="B91" s="205"/>
      <c r="C91" s="206"/>
      <c r="D91" s="211" t="s">
        <v>16</v>
      </c>
      <c r="E91" s="256"/>
      <c r="F91" s="256"/>
      <c r="G91" s="257"/>
      <c r="H91" s="11"/>
      <c r="I91" s="11"/>
      <c r="J91" s="11"/>
      <c r="K91" s="63"/>
      <c r="L91" s="11"/>
      <c r="M91" s="11"/>
      <c r="N91" s="11"/>
      <c r="O91" s="11"/>
      <c r="P91" s="11"/>
      <c r="Q91" s="11"/>
      <c r="R91" s="11"/>
      <c r="S91" s="11"/>
    </row>
    <row r="92" spans="1:19" ht="12.75">
      <c r="A92" s="195" t="s">
        <v>203</v>
      </c>
      <c r="B92" s="196"/>
      <c r="C92" s="197"/>
      <c r="D92" s="59" t="s">
        <v>204</v>
      </c>
      <c r="E92" s="46" t="s">
        <v>405</v>
      </c>
      <c r="F92" s="46"/>
      <c r="G92" s="46"/>
      <c r="H92" s="46">
        <v>10.7</v>
      </c>
      <c r="I92" s="46">
        <v>3.5</v>
      </c>
      <c r="J92" s="46">
        <v>7.5</v>
      </c>
      <c r="K92" s="48">
        <v>104.3</v>
      </c>
      <c r="L92" s="59">
        <v>0.07</v>
      </c>
      <c r="M92" s="59">
        <v>0.35</v>
      </c>
      <c r="N92" s="59">
        <v>9.7</v>
      </c>
      <c r="O92" s="59">
        <v>0</v>
      </c>
      <c r="P92" s="59">
        <v>43.1</v>
      </c>
      <c r="Q92" s="59">
        <v>136.5</v>
      </c>
      <c r="R92" s="59">
        <v>20.9</v>
      </c>
      <c r="S92" s="59">
        <v>0.6</v>
      </c>
    </row>
    <row r="93" spans="1:19" ht="12.75">
      <c r="A93" s="198" t="s">
        <v>391</v>
      </c>
      <c r="B93" s="199"/>
      <c r="C93" s="200"/>
      <c r="D93" s="5"/>
      <c r="E93" s="5"/>
      <c r="F93" s="5">
        <v>72</v>
      </c>
      <c r="G93" s="5">
        <v>52.8</v>
      </c>
      <c r="H93" s="5"/>
      <c r="I93" s="5"/>
      <c r="J93" s="5"/>
      <c r="K93" s="42"/>
      <c r="L93" s="5"/>
      <c r="M93" s="5"/>
      <c r="N93" s="5"/>
      <c r="O93" s="5"/>
      <c r="P93" s="5"/>
      <c r="Q93" s="5"/>
      <c r="R93" s="5"/>
      <c r="S93" s="5"/>
    </row>
    <row r="94" spans="1:19" ht="12.75">
      <c r="A94" s="204" t="s">
        <v>29</v>
      </c>
      <c r="B94" s="205"/>
      <c r="C94" s="206"/>
      <c r="D94" s="5"/>
      <c r="E94" s="5"/>
      <c r="F94" s="5">
        <v>6.4</v>
      </c>
      <c r="G94" s="5">
        <v>6.4</v>
      </c>
      <c r="H94" s="5"/>
      <c r="I94" s="5"/>
      <c r="J94" s="5"/>
      <c r="K94" s="42"/>
      <c r="L94" s="5"/>
      <c r="M94" s="5"/>
      <c r="N94" s="5"/>
      <c r="O94" s="5"/>
      <c r="P94" s="5"/>
      <c r="Q94" s="5"/>
      <c r="R94" s="5"/>
      <c r="S94" s="5"/>
    </row>
    <row r="95" spans="1:19" ht="12.75">
      <c r="A95" s="204" t="s">
        <v>20</v>
      </c>
      <c r="B95" s="205"/>
      <c r="C95" s="206"/>
      <c r="D95" s="5"/>
      <c r="E95" s="5"/>
      <c r="F95" s="5">
        <v>0.3</v>
      </c>
      <c r="G95" s="5">
        <v>0.3</v>
      </c>
      <c r="H95" s="5"/>
      <c r="I95" s="5"/>
      <c r="J95" s="5"/>
      <c r="K95" s="42"/>
      <c r="L95" s="5"/>
      <c r="M95" s="5"/>
      <c r="N95" s="5"/>
      <c r="O95" s="5"/>
      <c r="P95" s="5"/>
      <c r="Q95" s="5"/>
      <c r="R95" s="5"/>
      <c r="S95" s="5"/>
    </row>
    <row r="96" spans="1:19" ht="12.75">
      <c r="A96" s="204" t="s">
        <v>58</v>
      </c>
      <c r="B96" s="205"/>
      <c r="C96" s="206"/>
      <c r="D96" s="5"/>
      <c r="E96" s="5"/>
      <c r="F96" s="5">
        <v>14.4</v>
      </c>
      <c r="G96" s="5">
        <v>14.4</v>
      </c>
      <c r="H96" s="5"/>
      <c r="I96" s="5"/>
      <c r="J96" s="5"/>
      <c r="K96" s="42"/>
      <c r="L96" s="5"/>
      <c r="M96" s="5"/>
      <c r="N96" s="5"/>
      <c r="O96" s="5"/>
      <c r="P96" s="5"/>
      <c r="Q96" s="5"/>
      <c r="R96" s="5"/>
      <c r="S96" s="5"/>
    </row>
    <row r="97" spans="1:19" ht="12.75">
      <c r="A97" s="204" t="s">
        <v>52</v>
      </c>
      <c r="B97" s="205"/>
      <c r="C97" s="206"/>
      <c r="D97" s="5"/>
      <c r="E97" s="5"/>
      <c r="F97" s="5">
        <v>8</v>
      </c>
      <c r="G97" s="5">
        <v>8</v>
      </c>
      <c r="H97" s="5"/>
      <c r="I97" s="5"/>
      <c r="J97" s="5"/>
      <c r="K97" s="42"/>
      <c r="L97" s="5"/>
      <c r="M97" s="5"/>
      <c r="N97" s="5"/>
      <c r="O97" s="5"/>
      <c r="P97" s="5"/>
      <c r="Q97" s="5"/>
      <c r="R97" s="5"/>
      <c r="S97" s="5"/>
    </row>
    <row r="98" spans="1:19" ht="12.75">
      <c r="A98" s="204" t="s">
        <v>18</v>
      </c>
      <c r="B98" s="205"/>
      <c r="C98" s="206"/>
      <c r="D98" s="9"/>
      <c r="E98" s="9"/>
      <c r="F98" s="9">
        <v>21</v>
      </c>
      <c r="G98" s="9">
        <v>21</v>
      </c>
      <c r="H98" s="9"/>
      <c r="I98" s="9"/>
      <c r="J98" s="9"/>
      <c r="K98" s="68"/>
      <c r="L98" s="5"/>
      <c r="M98" s="5"/>
      <c r="N98" s="5"/>
      <c r="O98" s="5"/>
      <c r="P98" s="5"/>
      <c r="Q98" s="5"/>
      <c r="R98" s="5"/>
      <c r="S98" s="5"/>
    </row>
    <row r="99" spans="1:19" ht="12.75">
      <c r="A99" s="201" t="s">
        <v>33</v>
      </c>
      <c r="B99" s="199"/>
      <c r="C99" s="200"/>
      <c r="D99" s="11"/>
      <c r="E99" s="11"/>
      <c r="F99" s="11">
        <v>8</v>
      </c>
      <c r="G99" s="11">
        <v>8</v>
      </c>
      <c r="H99" s="59"/>
      <c r="I99" s="59"/>
      <c r="J99" s="59"/>
      <c r="K99" s="56"/>
      <c r="L99" s="59"/>
      <c r="M99" s="59"/>
      <c r="N99" s="59"/>
      <c r="O99" s="59"/>
      <c r="P99" s="59"/>
      <c r="Q99" s="59"/>
      <c r="R99" s="59"/>
      <c r="S99" s="59"/>
    </row>
    <row r="100" spans="1:19" ht="12.75">
      <c r="A100" s="208" t="s">
        <v>271</v>
      </c>
      <c r="B100" s="209"/>
      <c r="C100" s="210"/>
      <c r="D100" s="59" t="s">
        <v>310</v>
      </c>
      <c r="E100" s="59" t="s">
        <v>378</v>
      </c>
      <c r="F100" s="59"/>
      <c r="G100" s="59"/>
      <c r="H100" s="59">
        <v>3.71</v>
      </c>
      <c r="I100" s="59">
        <v>8.36</v>
      </c>
      <c r="J100" s="59">
        <v>24.93</v>
      </c>
      <c r="K100" s="59">
        <v>199.68</v>
      </c>
      <c r="L100" s="59">
        <v>0.19</v>
      </c>
      <c r="M100" s="59">
        <v>25.77</v>
      </c>
      <c r="N100" s="59">
        <v>0</v>
      </c>
      <c r="O100" s="59">
        <v>0.11</v>
      </c>
      <c r="P100" s="59">
        <v>32.68</v>
      </c>
      <c r="Q100" s="59">
        <v>109.49</v>
      </c>
      <c r="R100" s="59">
        <v>37.27</v>
      </c>
      <c r="S100" s="59">
        <v>1.59</v>
      </c>
    </row>
    <row r="101" spans="1:19" ht="12.75">
      <c r="A101" s="204" t="s">
        <v>26</v>
      </c>
      <c r="B101" s="205"/>
      <c r="C101" s="206"/>
      <c r="D101" s="11"/>
      <c r="E101" s="11"/>
      <c r="F101" s="11">
        <v>248</v>
      </c>
      <c r="G101" s="11">
        <v>185.4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2.75">
      <c r="A102" s="204" t="s">
        <v>20</v>
      </c>
      <c r="B102" s="205"/>
      <c r="C102" s="206"/>
      <c r="D102" s="11"/>
      <c r="E102" s="11"/>
      <c r="F102" s="11">
        <v>1</v>
      </c>
      <c r="G102" s="11">
        <v>1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2.75">
      <c r="A103" s="201" t="s">
        <v>28</v>
      </c>
      <c r="B103" s="202"/>
      <c r="C103" s="203"/>
      <c r="D103" s="11"/>
      <c r="E103" s="11"/>
      <c r="F103" s="11">
        <v>36</v>
      </c>
      <c r="G103" s="11">
        <v>30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2.75">
      <c r="A104" s="201" t="s">
        <v>29</v>
      </c>
      <c r="B104" s="202"/>
      <c r="C104" s="203"/>
      <c r="D104" s="11"/>
      <c r="E104" s="11"/>
      <c r="F104" s="11">
        <v>5</v>
      </c>
      <c r="G104" s="11">
        <v>5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2.75">
      <c r="A105" s="195" t="s">
        <v>445</v>
      </c>
      <c r="B105" s="196"/>
      <c r="C105" s="197"/>
      <c r="D105" s="46"/>
      <c r="E105" s="46">
        <v>60</v>
      </c>
      <c r="F105" s="46">
        <v>109</v>
      </c>
      <c r="G105" s="46">
        <v>60</v>
      </c>
      <c r="H105" s="46">
        <v>0.67</v>
      </c>
      <c r="I105" s="46">
        <v>0.06</v>
      </c>
      <c r="J105" s="46">
        <v>2.1</v>
      </c>
      <c r="K105" s="46">
        <v>12.04</v>
      </c>
      <c r="L105" s="59">
        <v>0.01</v>
      </c>
      <c r="M105" s="59">
        <v>6.32</v>
      </c>
      <c r="N105" s="59">
        <v>0</v>
      </c>
      <c r="O105" s="59">
        <v>0.01</v>
      </c>
      <c r="P105" s="59">
        <v>6.02</v>
      </c>
      <c r="Q105" s="59">
        <v>21.08</v>
      </c>
      <c r="R105" s="59">
        <v>9.03</v>
      </c>
      <c r="S105" s="59">
        <v>0.04</v>
      </c>
    </row>
    <row r="106" spans="1:19" ht="12.75">
      <c r="A106" s="195" t="s">
        <v>444</v>
      </c>
      <c r="B106" s="196"/>
      <c r="C106" s="197"/>
      <c r="D106" s="46"/>
      <c r="E106" s="46"/>
      <c r="F106" s="46"/>
      <c r="G106" s="46"/>
      <c r="H106" s="46"/>
      <c r="I106" s="46"/>
      <c r="J106" s="46"/>
      <c r="K106" s="46"/>
      <c r="L106" s="59"/>
      <c r="M106" s="59"/>
      <c r="N106" s="59"/>
      <c r="O106" s="59"/>
      <c r="P106" s="59"/>
      <c r="Q106" s="59"/>
      <c r="R106" s="59"/>
      <c r="S106" s="59"/>
    </row>
    <row r="107" spans="1:19" ht="12.75">
      <c r="A107" s="225" t="s">
        <v>48</v>
      </c>
      <c r="B107" s="226"/>
      <c r="C107" s="227"/>
      <c r="D107" s="54" t="s">
        <v>93</v>
      </c>
      <c r="E107" s="54" t="s">
        <v>201</v>
      </c>
      <c r="F107" s="1"/>
      <c r="G107" s="1"/>
      <c r="H107" s="26">
        <v>1.52</v>
      </c>
      <c r="I107" s="3">
        <v>1.35</v>
      </c>
      <c r="J107" s="26">
        <v>15.9</v>
      </c>
      <c r="K107" s="37">
        <v>81</v>
      </c>
      <c r="L107" s="6">
        <v>0.04</v>
      </c>
      <c r="M107" s="6">
        <v>1.33</v>
      </c>
      <c r="N107" s="6">
        <v>10</v>
      </c>
      <c r="O107" s="6">
        <v>0.16</v>
      </c>
      <c r="P107" s="6">
        <v>126.6</v>
      </c>
      <c r="Q107" s="6">
        <v>92.8</v>
      </c>
      <c r="R107" s="6">
        <v>15.4</v>
      </c>
      <c r="S107" s="6">
        <v>0.41</v>
      </c>
    </row>
    <row r="108" spans="1:19" ht="12.75">
      <c r="A108" s="217" t="s">
        <v>289</v>
      </c>
      <c r="B108" s="218"/>
      <c r="C108" s="219"/>
      <c r="D108" s="53"/>
      <c r="E108" s="53"/>
      <c r="F108" s="1">
        <v>0.4</v>
      </c>
      <c r="G108" s="1">
        <v>0.4</v>
      </c>
      <c r="H108" s="1"/>
      <c r="I108" s="1"/>
      <c r="J108" s="1"/>
      <c r="K108" s="38"/>
      <c r="L108" s="5"/>
      <c r="M108" s="5"/>
      <c r="N108" s="5"/>
      <c r="O108" s="5"/>
      <c r="P108" s="5"/>
      <c r="Q108" s="5"/>
      <c r="R108" s="5"/>
      <c r="S108" s="5"/>
    </row>
    <row r="109" spans="1:19" ht="12.75">
      <c r="A109" s="217" t="s">
        <v>18</v>
      </c>
      <c r="B109" s="218"/>
      <c r="C109" s="219"/>
      <c r="D109" s="53"/>
      <c r="E109" s="53"/>
      <c r="F109" s="1">
        <v>50</v>
      </c>
      <c r="G109" s="1">
        <v>50</v>
      </c>
      <c r="H109" s="1"/>
      <c r="I109" s="1"/>
      <c r="J109" s="1"/>
      <c r="K109" s="38"/>
      <c r="L109" s="5"/>
      <c r="M109" s="5"/>
      <c r="N109" s="5"/>
      <c r="O109" s="5"/>
      <c r="P109" s="5"/>
      <c r="Q109" s="5"/>
      <c r="R109" s="5"/>
      <c r="S109" s="5"/>
    </row>
    <row r="110" spans="1:19" ht="12.75">
      <c r="A110" s="261" t="s">
        <v>293</v>
      </c>
      <c r="B110" s="262"/>
      <c r="C110" s="263"/>
      <c r="D110" s="53"/>
      <c r="E110" s="53"/>
      <c r="F110" s="1">
        <v>15</v>
      </c>
      <c r="G110" s="1">
        <v>15</v>
      </c>
      <c r="H110" s="1"/>
      <c r="I110" s="1"/>
      <c r="J110" s="1"/>
      <c r="K110" s="38"/>
      <c r="L110" s="5"/>
      <c r="M110" s="5"/>
      <c r="N110" s="5"/>
      <c r="O110" s="5"/>
      <c r="P110" s="5"/>
      <c r="Q110" s="5"/>
      <c r="R110" s="5"/>
      <c r="S110" s="5"/>
    </row>
    <row r="111" spans="1:20" ht="12.75">
      <c r="A111" s="261" t="s">
        <v>224</v>
      </c>
      <c r="B111" s="262"/>
      <c r="C111" s="263"/>
      <c r="D111" s="53"/>
      <c r="E111" s="53"/>
      <c r="F111" s="1">
        <v>100</v>
      </c>
      <c r="G111" s="1">
        <v>100</v>
      </c>
      <c r="H111" s="1"/>
      <c r="I111" s="1"/>
      <c r="J111" s="1"/>
      <c r="K111" s="38"/>
      <c r="L111" s="5"/>
      <c r="M111" s="5"/>
      <c r="N111" s="5"/>
      <c r="O111" s="5"/>
      <c r="P111" s="5"/>
      <c r="Q111" s="5"/>
      <c r="R111" s="5"/>
      <c r="S111" s="5"/>
      <c r="T111" s="20"/>
    </row>
    <row r="112" spans="1:19" ht="12.75">
      <c r="A112" s="343" t="s">
        <v>278</v>
      </c>
      <c r="B112" s="344"/>
      <c r="C112" s="345"/>
      <c r="D112" s="54" t="s">
        <v>23</v>
      </c>
      <c r="E112" s="54">
        <v>10</v>
      </c>
      <c r="F112" s="54"/>
      <c r="G112" s="54"/>
      <c r="H112" s="54">
        <v>0.08</v>
      </c>
      <c r="I112" s="54">
        <v>7.25</v>
      </c>
      <c r="J112" s="54">
        <v>0.13</v>
      </c>
      <c r="K112" s="62">
        <v>66</v>
      </c>
      <c r="L112" s="46">
        <v>0</v>
      </c>
      <c r="M112" s="46">
        <v>0</v>
      </c>
      <c r="N112" s="46">
        <v>40</v>
      </c>
      <c r="O112" s="46">
        <v>0.01</v>
      </c>
      <c r="P112" s="46">
        <v>2.4</v>
      </c>
      <c r="Q112" s="46">
        <v>3</v>
      </c>
      <c r="R112" s="46">
        <v>0</v>
      </c>
      <c r="S112" s="46">
        <v>0.02</v>
      </c>
    </row>
    <row r="113" spans="1:19" ht="12.75">
      <c r="A113" s="195" t="s">
        <v>426</v>
      </c>
      <c r="B113" s="196"/>
      <c r="C113" s="197"/>
      <c r="D113" s="11"/>
      <c r="E113" s="46">
        <v>15</v>
      </c>
      <c r="F113" s="46"/>
      <c r="G113" s="46"/>
      <c r="H113" s="46">
        <v>0.84</v>
      </c>
      <c r="I113" s="46">
        <v>0.16</v>
      </c>
      <c r="J113" s="46">
        <v>7.4</v>
      </c>
      <c r="K113" s="48">
        <v>34.51</v>
      </c>
      <c r="L113" s="59">
        <v>0.15</v>
      </c>
      <c r="M113" s="59">
        <v>0</v>
      </c>
      <c r="N113" s="59">
        <v>0</v>
      </c>
      <c r="O113" s="59">
        <v>0</v>
      </c>
      <c r="P113" s="59">
        <v>3.45</v>
      </c>
      <c r="Q113" s="59">
        <v>15.91</v>
      </c>
      <c r="R113" s="59">
        <v>3.75</v>
      </c>
      <c r="S113" s="59">
        <v>0.46</v>
      </c>
    </row>
    <row r="114" spans="1:19" ht="12.75">
      <c r="A114" s="195" t="s">
        <v>61</v>
      </c>
      <c r="B114" s="196"/>
      <c r="C114" s="197"/>
      <c r="D114" s="53"/>
      <c r="E114" s="54">
        <v>25</v>
      </c>
      <c r="F114" s="54"/>
      <c r="G114" s="54"/>
      <c r="H114" s="54">
        <v>1.97</v>
      </c>
      <c r="I114" s="54">
        <v>0.25</v>
      </c>
      <c r="J114" s="54">
        <v>0.37</v>
      </c>
      <c r="K114" s="62">
        <v>58.45</v>
      </c>
      <c r="L114" s="46">
        <v>0.02</v>
      </c>
      <c r="M114" s="46">
        <v>0</v>
      </c>
      <c r="N114" s="46">
        <v>0</v>
      </c>
      <c r="O114" s="46">
        <v>0.32</v>
      </c>
      <c r="P114" s="46">
        <v>5.75</v>
      </c>
      <c r="Q114" s="46">
        <v>21.75</v>
      </c>
      <c r="R114" s="46">
        <v>8.25</v>
      </c>
      <c r="S114" s="46">
        <v>0.27</v>
      </c>
    </row>
    <row r="115" spans="1:19" ht="12.75">
      <c r="A115" s="208" t="s">
        <v>12</v>
      </c>
      <c r="B115" s="209"/>
      <c r="C115" s="210"/>
      <c r="D115" s="11"/>
      <c r="E115" s="11"/>
      <c r="F115" s="11"/>
      <c r="G115" s="11"/>
      <c r="H115" s="59">
        <f aca="true" t="shared" si="4" ref="H115:S115">SUM(H100:H114)</f>
        <v>8.790000000000001</v>
      </c>
      <c r="I115" s="59">
        <f t="shared" si="4"/>
        <v>17.43</v>
      </c>
      <c r="J115" s="59">
        <f t="shared" si="4"/>
        <v>50.83</v>
      </c>
      <c r="K115" s="59">
        <f t="shared" si="4"/>
        <v>451.68</v>
      </c>
      <c r="L115" s="59">
        <f t="shared" si="4"/>
        <v>0.41000000000000003</v>
      </c>
      <c r="M115" s="59">
        <f t="shared" si="4"/>
        <v>33.42</v>
      </c>
      <c r="N115" s="59">
        <f t="shared" si="4"/>
        <v>50</v>
      </c>
      <c r="O115" s="59">
        <f t="shared" si="4"/>
        <v>0.6100000000000001</v>
      </c>
      <c r="P115" s="59">
        <f t="shared" si="4"/>
        <v>176.9</v>
      </c>
      <c r="Q115" s="59">
        <f t="shared" si="4"/>
        <v>264.03</v>
      </c>
      <c r="R115" s="59">
        <f t="shared" si="4"/>
        <v>73.7</v>
      </c>
      <c r="S115" s="59">
        <f t="shared" si="4"/>
        <v>2.79</v>
      </c>
    </row>
    <row r="116" spans="1:19" ht="12.75">
      <c r="A116" s="211" t="s">
        <v>74</v>
      </c>
      <c r="B116" s="256"/>
      <c r="C116" s="257"/>
      <c r="D116" s="96"/>
      <c r="E116" s="11"/>
      <c r="F116" s="11"/>
      <c r="G116" s="11"/>
      <c r="H116" s="59">
        <f>(H115+H90+H76+H32+H23)</f>
        <v>66.365</v>
      </c>
      <c r="I116" s="59">
        <f>(I115+I90+I76+I32+I23)</f>
        <v>89.25</v>
      </c>
      <c r="J116" s="59">
        <f>(J115+J90+J76+J32+J23)</f>
        <v>330.45</v>
      </c>
      <c r="K116" s="59">
        <f>(K115+K90+K76+K32+K23)</f>
        <v>2441.01</v>
      </c>
      <c r="L116" s="46">
        <f aca="true" t="shared" si="5" ref="L116:S116">L115+L90+L76+L32+L23</f>
        <v>2.4490000000000003</v>
      </c>
      <c r="M116" s="46">
        <f t="shared" si="5"/>
        <v>92.47</v>
      </c>
      <c r="N116" s="46">
        <f t="shared" si="5"/>
        <v>254.62000000000003</v>
      </c>
      <c r="O116" s="46">
        <f t="shared" si="5"/>
        <v>1.4800000000000002</v>
      </c>
      <c r="P116" s="46">
        <f t="shared" si="5"/>
        <v>817.4999999999999</v>
      </c>
      <c r="Q116" s="46">
        <f t="shared" si="5"/>
        <v>1113.23</v>
      </c>
      <c r="R116" s="46">
        <f t="shared" si="5"/>
        <v>424.85</v>
      </c>
      <c r="S116" s="46">
        <f t="shared" si="5"/>
        <v>17.12</v>
      </c>
    </row>
  </sheetData>
  <sheetProtection/>
  <mergeCells count="139">
    <mergeCell ref="A115:C115"/>
    <mergeCell ref="A104:C104"/>
    <mergeCell ref="A113:C113"/>
    <mergeCell ref="A114:C114"/>
    <mergeCell ref="A112:C112"/>
    <mergeCell ref="A116:C116"/>
    <mergeCell ref="A76:C76"/>
    <mergeCell ref="A111:C111"/>
    <mergeCell ref="A103:C103"/>
    <mergeCell ref="A82:C82"/>
    <mergeCell ref="A110:C110"/>
    <mergeCell ref="A90:C90"/>
    <mergeCell ref="A100:C100"/>
    <mergeCell ref="A101:C101"/>
    <mergeCell ref="A102:C102"/>
    <mergeCell ref="P3:S3"/>
    <mergeCell ref="L3:O3"/>
    <mergeCell ref="L4:L5"/>
    <mergeCell ref="M4:M5"/>
    <mergeCell ref="N4:N5"/>
    <mergeCell ref="O4:O5"/>
    <mergeCell ref="P4:P5"/>
    <mergeCell ref="A40:C40"/>
    <mergeCell ref="S4:S5"/>
    <mergeCell ref="R4:R5"/>
    <mergeCell ref="D6:G6"/>
    <mergeCell ref="J4:J5"/>
    <mergeCell ref="Q4:Q5"/>
    <mergeCell ref="H4:H5"/>
    <mergeCell ref="A38:C38"/>
    <mergeCell ref="A37:C37"/>
    <mergeCell ref="A23:C23"/>
    <mergeCell ref="A72:C72"/>
    <mergeCell ref="A42:C42"/>
    <mergeCell ref="A73:C73"/>
    <mergeCell ref="A74:C74"/>
    <mergeCell ref="A49:C49"/>
    <mergeCell ref="A63:C63"/>
    <mergeCell ref="A64:C64"/>
    <mergeCell ref="E1:G1"/>
    <mergeCell ref="C2:G2"/>
    <mergeCell ref="A3:C3"/>
    <mergeCell ref="D91:G91"/>
    <mergeCell ref="D33:G33"/>
    <mergeCell ref="D77:G77"/>
    <mergeCell ref="D24:G24"/>
    <mergeCell ref="A55:C55"/>
    <mergeCell ref="A77:C77"/>
    <mergeCell ref="A41:C41"/>
    <mergeCell ref="A10:C10"/>
    <mergeCell ref="A12:C12"/>
    <mergeCell ref="A13:C13"/>
    <mergeCell ref="A4:C4"/>
    <mergeCell ref="C1:D1"/>
    <mergeCell ref="I4:I5"/>
    <mergeCell ref="A1:B1"/>
    <mergeCell ref="A2:B2"/>
    <mergeCell ref="H1:J1"/>
    <mergeCell ref="H3:K3"/>
    <mergeCell ref="A98:C98"/>
    <mergeCell ref="A108:C108"/>
    <mergeCell ref="A5:C5"/>
    <mergeCell ref="A19:C19"/>
    <mergeCell ref="A36:C36"/>
    <mergeCell ref="A7:C7"/>
    <mergeCell ref="A8:C8"/>
    <mergeCell ref="A9:C9"/>
    <mergeCell ref="A6:C6"/>
    <mergeCell ref="A16:C16"/>
    <mergeCell ref="A81:C81"/>
    <mergeCell ref="A34:C34"/>
    <mergeCell ref="A93:C93"/>
    <mergeCell ref="A107:C107"/>
    <mergeCell ref="A109:C109"/>
    <mergeCell ref="A99:C99"/>
    <mergeCell ref="A94:C94"/>
    <mergeCell ref="A95:C95"/>
    <mergeCell ref="A96:C96"/>
    <mergeCell ref="A97:C97"/>
    <mergeCell ref="A51:C51"/>
    <mergeCell ref="A48:C48"/>
    <mergeCell ref="A33:C33"/>
    <mergeCell ref="A84:C84"/>
    <mergeCell ref="A85:C85"/>
    <mergeCell ref="A86:C86"/>
    <mergeCell ref="A75:C75"/>
    <mergeCell ref="A78:C78"/>
    <mergeCell ref="A79:C79"/>
    <mergeCell ref="A80:C80"/>
    <mergeCell ref="A30:C30"/>
    <mergeCell ref="A17:C17"/>
    <mergeCell ref="A35:C35"/>
    <mergeCell ref="A92:C92"/>
    <mergeCell ref="A87:C87"/>
    <mergeCell ref="A88:C88"/>
    <mergeCell ref="A91:C91"/>
    <mergeCell ref="A89:C89"/>
    <mergeCell ref="A39:C39"/>
    <mergeCell ref="A50:C50"/>
    <mergeCell ref="A14:C14"/>
    <mergeCell ref="A11:C11"/>
    <mergeCell ref="A25:C25"/>
    <mergeCell ref="A26:C26"/>
    <mergeCell ref="A27:C27"/>
    <mergeCell ref="A29:C29"/>
    <mergeCell ref="A22:C22"/>
    <mergeCell ref="A24:C24"/>
    <mergeCell ref="A18:C18"/>
    <mergeCell ref="A15:C15"/>
    <mergeCell ref="A20:C20"/>
    <mergeCell ref="A21:C21"/>
    <mergeCell ref="A46:C46"/>
    <mergeCell ref="A47:C47"/>
    <mergeCell ref="A44:C44"/>
    <mergeCell ref="A31:C31"/>
    <mergeCell ref="A43:C43"/>
    <mergeCell ref="A45:C45"/>
    <mergeCell ref="A28:C28"/>
    <mergeCell ref="A32:C32"/>
    <mergeCell ref="A59:C59"/>
    <mergeCell ref="A60:C60"/>
    <mergeCell ref="A61:C61"/>
    <mergeCell ref="A62:C62"/>
    <mergeCell ref="A52:C52"/>
    <mergeCell ref="A53:C53"/>
    <mergeCell ref="A56:C56"/>
    <mergeCell ref="A58:C58"/>
    <mergeCell ref="A54:C54"/>
    <mergeCell ref="A57:C57"/>
    <mergeCell ref="A71:C71"/>
    <mergeCell ref="A105:C105"/>
    <mergeCell ref="A106:C106"/>
    <mergeCell ref="A65:C65"/>
    <mergeCell ref="A66:C66"/>
    <mergeCell ref="A67:C67"/>
    <mergeCell ref="A68:C68"/>
    <mergeCell ref="A69:C69"/>
    <mergeCell ref="A70:C70"/>
    <mergeCell ref="A83:C83"/>
  </mergeCells>
  <printOptions/>
  <pageMargins left="0.75" right="0.75" top="0.2" bottom="0.16" header="0.17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1"/>
  <sheetViews>
    <sheetView zoomScalePageLayoutView="0" workbookViewId="0" topLeftCell="A94">
      <selection activeCell="G54" sqref="G54"/>
    </sheetView>
  </sheetViews>
  <sheetFormatPr defaultColWidth="9.00390625" defaultRowHeight="12.75"/>
  <cols>
    <col min="1" max="2" width="8.75390625" style="0" customWidth="1"/>
    <col min="3" max="3" width="14.00390625" style="0" customWidth="1"/>
    <col min="4" max="4" width="6.375" style="0" customWidth="1"/>
    <col min="5" max="5" width="7.625" style="0" customWidth="1"/>
    <col min="6" max="6" width="6.625" style="0" customWidth="1"/>
    <col min="7" max="7" width="6.25390625" style="0" customWidth="1"/>
    <col min="8" max="8" width="5.625" style="0" customWidth="1"/>
    <col min="9" max="9" width="5.875" style="0" customWidth="1"/>
    <col min="10" max="10" width="6.25390625" style="0" customWidth="1"/>
    <col min="11" max="11" width="7.375" style="0" customWidth="1"/>
    <col min="12" max="12" width="6.125" style="0" customWidth="1"/>
    <col min="13" max="13" width="5.25390625" style="0" customWidth="1"/>
    <col min="14" max="14" width="5.75390625" style="0" customWidth="1"/>
    <col min="15" max="16" width="5.875" style="0" customWidth="1"/>
    <col min="17" max="17" width="6.125" style="0" customWidth="1"/>
    <col min="18" max="18" width="6.25390625" style="0" customWidth="1"/>
    <col min="19" max="19" width="6.75390625" style="0" customWidth="1"/>
  </cols>
  <sheetData>
    <row r="1" spans="1:11" ht="12.75">
      <c r="A1" s="244" t="s">
        <v>210</v>
      </c>
      <c r="B1" s="244"/>
      <c r="C1" s="276" t="s">
        <v>449</v>
      </c>
      <c r="D1" s="276"/>
      <c r="E1" s="336"/>
      <c r="F1" s="337"/>
      <c r="G1" s="337"/>
      <c r="I1" s="244" t="s">
        <v>172</v>
      </c>
      <c r="J1" s="274"/>
      <c r="K1" s="274"/>
    </row>
    <row r="2" spans="1:7" ht="12.75">
      <c r="A2" s="275" t="s">
        <v>104</v>
      </c>
      <c r="B2" s="275"/>
      <c r="C2" s="297" t="s">
        <v>259</v>
      </c>
      <c r="D2" s="297"/>
      <c r="E2" s="297"/>
      <c r="F2" s="297"/>
      <c r="G2" s="297"/>
    </row>
    <row r="3" spans="1:19" ht="12.75">
      <c r="A3" s="278" t="s">
        <v>0</v>
      </c>
      <c r="B3" s="279"/>
      <c r="C3" s="280"/>
      <c r="D3" s="44" t="s">
        <v>3</v>
      </c>
      <c r="E3" s="45" t="s">
        <v>4</v>
      </c>
      <c r="F3" s="45" t="s">
        <v>5</v>
      </c>
      <c r="G3" s="45" t="s">
        <v>6</v>
      </c>
      <c r="H3" s="287" t="s">
        <v>7</v>
      </c>
      <c r="I3" s="288"/>
      <c r="J3" s="288"/>
      <c r="K3" s="289"/>
      <c r="L3" s="287" t="s">
        <v>129</v>
      </c>
      <c r="M3" s="288"/>
      <c r="N3" s="288"/>
      <c r="O3" s="289"/>
      <c r="P3" s="287" t="s">
        <v>133</v>
      </c>
      <c r="Q3" s="288"/>
      <c r="R3" s="288"/>
      <c r="S3" s="289"/>
    </row>
    <row r="4" spans="1:19" ht="12.75">
      <c r="A4" s="252" t="s">
        <v>1</v>
      </c>
      <c r="B4" s="238"/>
      <c r="C4" s="294"/>
      <c r="D4" s="24" t="s">
        <v>144</v>
      </c>
      <c r="E4" s="24" t="s">
        <v>164</v>
      </c>
      <c r="F4" s="24" t="s">
        <v>164</v>
      </c>
      <c r="G4" s="24" t="s">
        <v>164</v>
      </c>
      <c r="H4" s="290" t="s">
        <v>8</v>
      </c>
      <c r="I4" s="290" t="s">
        <v>9</v>
      </c>
      <c r="J4" s="290" t="s">
        <v>10</v>
      </c>
      <c r="K4" s="45" t="s">
        <v>132</v>
      </c>
      <c r="L4" s="290" t="s">
        <v>127</v>
      </c>
      <c r="M4" s="290" t="s">
        <v>120</v>
      </c>
      <c r="N4" s="290" t="s">
        <v>121</v>
      </c>
      <c r="O4" s="290" t="s">
        <v>128</v>
      </c>
      <c r="P4" s="290" t="s">
        <v>122</v>
      </c>
      <c r="Q4" s="290" t="s">
        <v>123</v>
      </c>
      <c r="R4" s="290" t="s">
        <v>124</v>
      </c>
      <c r="S4" s="290" t="s">
        <v>125</v>
      </c>
    </row>
    <row r="5" spans="1:19" ht="12.75">
      <c r="A5" s="292" t="s">
        <v>2</v>
      </c>
      <c r="B5" s="275"/>
      <c r="C5" s="293"/>
      <c r="D5" s="26" t="s">
        <v>131</v>
      </c>
      <c r="E5" s="26"/>
      <c r="F5" s="26"/>
      <c r="G5" s="26"/>
      <c r="H5" s="291"/>
      <c r="I5" s="291"/>
      <c r="J5" s="291"/>
      <c r="K5" s="26" t="s">
        <v>148</v>
      </c>
      <c r="L5" s="291"/>
      <c r="M5" s="291"/>
      <c r="N5" s="291"/>
      <c r="O5" s="291"/>
      <c r="P5" s="291"/>
      <c r="Q5" s="291"/>
      <c r="R5" s="291"/>
      <c r="S5" s="291"/>
    </row>
    <row r="6" spans="1:19" ht="12.75">
      <c r="A6" s="201"/>
      <c r="B6" s="202"/>
      <c r="C6" s="203"/>
      <c r="D6" s="256" t="s">
        <v>11</v>
      </c>
      <c r="E6" s="256"/>
      <c r="F6" s="256"/>
      <c r="G6" s="256"/>
      <c r="H6" s="20"/>
      <c r="I6" s="2"/>
      <c r="J6" s="2"/>
      <c r="K6" s="40"/>
      <c r="L6" s="5"/>
      <c r="M6" s="5"/>
      <c r="N6" s="5"/>
      <c r="O6" s="5"/>
      <c r="P6" s="5"/>
      <c r="Q6" s="5"/>
      <c r="R6" s="5"/>
      <c r="S6" s="5"/>
    </row>
    <row r="7" spans="1:19" ht="12.75">
      <c r="A7" s="225" t="s">
        <v>153</v>
      </c>
      <c r="B7" s="226"/>
      <c r="C7" s="227"/>
      <c r="D7" s="46" t="s">
        <v>97</v>
      </c>
      <c r="E7" s="46" t="s">
        <v>384</v>
      </c>
      <c r="F7" s="2"/>
      <c r="G7" s="2"/>
      <c r="H7" s="46">
        <v>6.1</v>
      </c>
      <c r="I7" s="46">
        <v>4</v>
      </c>
      <c r="J7" s="46">
        <v>36.96</v>
      </c>
      <c r="K7" s="46">
        <v>280.24</v>
      </c>
      <c r="L7" s="59">
        <v>0.22</v>
      </c>
      <c r="M7" s="59">
        <v>2.08</v>
      </c>
      <c r="N7" s="59">
        <v>32</v>
      </c>
      <c r="O7" s="59">
        <v>0</v>
      </c>
      <c r="P7" s="59">
        <v>221.6</v>
      </c>
      <c r="Q7" s="59">
        <v>315.4</v>
      </c>
      <c r="R7" s="59">
        <v>79.6</v>
      </c>
      <c r="S7" s="59">
        <v>2.1</v>
      </c>
    </row>
    <row r="8" spans="1:19" ht="12.75">
      <c r="A8" s="225" t="s">
        <v>152</v>
      </c>
      <c r="B8" s="226"/>
      <c r="C8" s="227"/>
      <c r="D8" s="53"/>
      <c r="E8" s="53"/>
      <c r="F8" s="1"/>
      <c r="G8" s="1"/>
      <c r="H8" s="1"/>
      <c r="I8" s="1"/>
      <c r="J8" s="1"/>
      <c r="K8" s="38"/>
      <c r="L8" s="5"/>
      <c r="M8" s="5"/>
      <c r="N8" s="5"/>
      <c r="O8" s="5"/>
      <c r="P8" s="5"/>
      <c r="Q8" s="5"/>
      <c r="R8" s="5"/>
      <c r="S8" s="5"/>
    </row>
    <row r="9" spans="1:19" ht="12.75">
      <c r="A9" s="217" t="s">
        <v>309</v>
      </c>
      <c r="B9" s="218"/>
      <c r="C9" s="219"/>
      <c r="D9" s="53"/>
      <c r="E9" s="53"/>
      <c r="F9" s="1">
        <v>44</v>
      </c>
      <c r="G9" s="1">
        <v>44</v>
      </c>
      <c r="H9" s="1"/>
      <c r="I9" s="1"/>
      <c r="J9" s="1"/>
      <c r="K9" s="38"/>
      <c r="L9" s="5"/>
      <c r="M9" s="5"/>
      <c r="N9" s="5"/>
      <c r="O9" s="5"/>
      <c r="P9" s="5"/>
      <c r="Q9" s="5"/>
      <c r="R9" s="5"/>
      <c r="S9" s="5"/>
    </row>
    <row r="10" spans="1:19" ht="12.75">
      <c r="A10" s="217" t="s">
        <v>18</v>
      </c>
      <c r="B10" s="218"/>
      <c r="C10" s="219"/>
      <c r="D10" s="53"/>
      <c r="E10" s="53"/>
      <c r="F10" s="1">
        <v>100</v>
      </c>
      <c r="G10" s="1">
        <v>100</v>
      </c>
      <c r="H10" s="1"/>
      <c r="I10" s="1"/>
      <c r="J10" s="1"/>
      <c r="K10" s="38"/>
      <c r="L10" s="5"/>
      <c r="M10" s="5"/>
      <c r="N10" s="5"/>
      <c r="O10" s="5"/>
      <c r="P10" s="5"/>
      <c r="Q10" s="5"/>
      <c r="R10" s="5"/>
      <c r="S10" s="5"/>
    </row>
    <row r="11" spans="1:19" ht="12.75">
      <c r="A11" s="217" t="s">
        <v>33</v>
      </c>
      <c r="B11" s="218"/>
      <c r="C11" s="219"/>
      <c r="D11" s="11"/>
      <c r="E11" s="11"/>
      <c r="F11" s="1">
        <v>5</v>
      </c>
      <c r="G11" s="1">
        <v>5</v>
      </c>
      <c r="H11" s="1"/>
      <c r="I11" s="1"/>
      <c r="J11" s="1"/>
      <c r="K11" s="38"/>
      <c r="L11" s="5"/>
      <c r="M11" s="5"/>
      <c r="N11" s="5"/>
      <c r="O11" s="5"/>
      <c r="P11" s="5"/>
      <c r="Q11" s="5"/>
      <c r="R11" s="5"/>
      <c r="S11" s="5"/>
    </row>
    <row r="12" spans="1:19" ht="12.75">
      <c r="A12" s="217" t="s">
        <v>20</v>
      </c>
      <c r="B12" s="218"/>
      <c r="C12" s="219"/>
      <c r="D12" s="11"/>
      <c r="E12" s="11"/>
      <c r="F12" s="1">
        <v>0.8</v>
      </c>
      <c r="G12" s="1">
        <v>0.8</v>
      </c>
      <c r="H12" s="1"/>
      <c r="I12" s="1"/>
      <c r="J12" s="1"/>
      <c r="K12" s="38"/>
      <c r="L12" s="5"/>
      <c r="M12" s="5"/>
      <c r="N12" s="5"/>
      <c r="O12" s="5"/>
      <c r="P12" s="5"/>
      <c r="Q12" s="5"/>
      <c r="R12" s="5"/>
      <c r="S12" s="5"/>
    </row>
    <row r="13" spans="1:19" ht="12.75">
      <c r="A13" s="217" t="s">
        <v>293</v>
      </c>
      <c r="B13" s="218"/>
      <c r="C13" s="219"/>
      <c r="D13" s="11"/>
      <c r="E13" s="11"/>
      <c r="F13" s="1">
        <v>6</v>
      </c>
      <c r="G13" s="1">
        <v>6</v>
      </c>
      <c r="H13" s="1"/>
      <c r="I13" s="1"/>
      <c r="J13" s="1"/>
      <c r="K13" s="38"/>
      <c r="L13" s="5"/>
      <c r="M13" s="5"/>
      <c r="N13" s="5"/>
      <c r="O13" s="5"/>
      <c r="P13" s="5"/>
      <c r="Q13" s="5"/>
      <c r="R13" s="5"/>
      <c r="S13" s="5"/>
    </row>
    <row r="14" spans="1:19" s="85" customFormat="1" ht="12.75">
      <c r="A14" s="214" t="s">
        <v>224</v>
      </c>
      <c r="B14" s="215"/>
      <c r="C14" s="216"/>
      <c r="D14" s="66"/>
      <c r="E14" s="66"/>
      <c r="F14" s="84">
        <v>60</v>
      </c>
      <c r="G14" s="84">
        <v>60</v>
      </c>
      <c r="H14" s="84"/>
      <c r="I14" s="84"/>
      <c r="J14" s="84"/>
      <c r="K14" s="86"/>
      <c r="L14" s="9"/>
      <c r="M14" s="9"/>
      <c r="N14" s="9"/>
      <c r="O14" s="9"/>
      <c r="P14" s="9"/>
      <c r="Q14" s="9"/>
      <c r="R14" s="9"/>
      <c r="S14" s="9"/>
    </row>
    <row r="15" spans="1:19" ht="12.75">
      <c r="A15" s="225" t="s">
        <v>253</v>
      </c>
      <c r="B15" s="226"/>
      <c r="C15" s="227"/>
      <c r="D15" s="54" t="s">
        <v>75</v>
      </c>
      <c r="E15" s="54" t="s">
        <v>76</v>
      </c>
      <c r="F15" s="3">
        <v>40</v>
      </c>
      <c r="G15" s="3">
        <v>40</v>
      </c>
      <c r="H15" s="113">
        <v>5.08</v>
      </c>
      <c r="I15" s="113">
        <v>4.6</v>
      </c>
      <c r="J15" s="113">
        <v>0.28</v>
      </c>
      <c r="K15" s="113">
        <v>62.84</v>
      </c>
      <c r="L15" s="113">
        <v>0.03</v>
      </c>
      <c r="M15" s="113">
        <v>0</v>
      </c>
      <c r="N15" s="113">
        <v>100</v>
      </c>
      <c r="O15" s="113">
        <v>0.18</v>
      </c>
      <c r="P15" s="113">
        <v>22</v>
      </c>
      <c r="Q15" s="113">
        <v>76.8</v>
      </c>
      <c r="R15" s="113">
        <v>4.8</v>
      </c>
      <c r="S15" s="113">
        <v>1</v>
      </c>
    </row>
    <row r="16" spans="1:19" ht="12.75">
      <c r="A16" s="225" t="s">
        <v>22</v>
      </c>
      <c r="B16" s="226"/>
      <c r="C16" s="227"/>
      <c r="D16" s="54" t="s">
        <v>77</v>
      </c>
      <c r="E16" s="12">
        <v>200</v>
      </c>
      <c r="F16" s="26"/>
      <c r="G16" s="26"/>
      <c r="H16" s="46">
        <v>3.78</v>
      </c>
      <c r="I16" s="46">
        <v>0.67</v>
      </c>
      <c r="J16" s="46">
        <v>26</v>
      </c>
      <c r="K16" s="46">
        <v>125.11</v>
      </c>
      <c r="L16" s="46">
        <v>0.02</v>
      </c>
      <c r="M16" s="46">
        <v>1.33</v>
      </c>
      <c r="N16" s="46">
        <v>0</v>
      </c>
      <c r="O16" s="46">
        <v>0</v>
      </c>
      <c r="P16" s="46">
        <v>133.33</v>
      </c>
      <c r="Q16" s="46">
        <v>111.11</v>
      </c>
      <c r="R16" s="46">
        <v>25.56</v>
      </c>
      <c r="S16" s="46">
        <v>2</v>
      </c>
    </row>
    <row r="17" spans="1:19" ht="12.75">
      <c r="A17" s="214" t="s">
        <v>18</v>
      </c>
      <c r="B17" s="215"/>
      <c r="C17" s="216"/>
      <c r="D17" s="76"/>
      <c r="E17" s="9"/>
      <c r="F17" s="84">
        <v>100</v>
      </c>
      <c r="G17" s="84">
        <v>100</v>
      </c>
      <c r="H17" s="26"/>
      <c r="I17" s="3"/>
      <c r="J17" s="3"/>
      <c r="K17" s="39"/>
      <c r="L17" s="5"/>
      <c r="M17" s="5"/>
      <c r="N17" s="5"/>
      <c r="O17" s="5"/>
      <c r="P17" s="5"/>
      <c r="Q17" s="5"/>
      <c r="R17" s="5"/>
      <c r="S17" s="5"/>
    </row>
    <row r="18" spans="1:19" ht="12.75">
      <c r="A18" s="214" t="s">
        <v>19</v>
      </c>
      <c r="B18" s="215"/>
      <c r="C18" s="216"/>
      <c r="D18" s="76"/>
      <c r="E18" s="9"/>
      <c r="F18" s="84">
        <v>13</v>
      </c>
      <c r="G18" s="84">
        <v>13</v>
      </c>
      <c r="H18" s="26"/>
      <c r="I18" s="3"/>
      <c r="J18" s="3"/>
      <c r="K18" s="39"/>
      <c r="L18" s="5"/>
      <c r="M18" s="5"/>
      <c r="N18" s="5"/>
      <c r="O18" s="5"/>
      <c r="P18" s="5"/>
      <c r="Q18" s="5"/>
      <c r="R18" s="5"/>
      <c r="S18" s="5"/>
    </row>
    <row r="19" spans="1:19" ht="12.75">
      <c r="A19" s="222" t="s">
        <v>291</v>
      </c>
      <c r="B19" s="223"/>
      <c r="C19" s="224"/>
      <c r="D19" s="76"/>
      <c r="E19" s="9"/>
      <c r="F19" s="84">
        <v>4</v>
      </c>
      <c r="G19" s="84">
        <v>4</v>
      </c>
      <c r="H19" s="26"/>
      <c r="I19" s="3"/>
      <c r="J19" s="3"/>
      <c r="K19" s="39"/>
      <c r="L19" s="5"/>
      <c r="M19" s="5"/>
      <c r="N19" s="5"/>
      <c r="O19" s="5"/>
      <c r="P19" s="5"/>
      <c r="Q19" s="5"/>
      <c r="R19" s="5"/>
      <c r="S19" s="5"/>
    </row>
    <row r="20" spans="1:19" ht="12.75">
      <c r="A20" s="214" t="s">
        <v>224</v>
      </c>
      <c r="B20" s="215"/>
      <c r="C20" s="216"/>
      <c r="D20" s="76"/>
      <c r="E20" s="9"/>
      <c r="F20" s="84">
        <v>110</v>
      </c>
      <c r="G20" s="84">
        <v>110</v>
      </c>
      <c r="H20" s="26"/>
      <c r="I20" s="3"/>
      <c r="J20" s="3"/>
      <c r="K20" s="39"/>
      <c r="L20" s="5"/>
      <c r="M20" s="5"/>
      <c r="N20" s="5"/>
      <c r="O20" s="5"/>
      <c r="P20" s="5"/>
      <c r="Q20" s="5"/>
      <c r="R20" s="5"/>
      <c r="S20" s="5"/>
    </row>
    <row r="21" spans="1:19" ht="12.75">
      <c r="A21" s="195" t="s">
        <v>61</v>
      </c>
      <c r="B21" s="196"/>
      <c r="C21" s="197"/>
      <c r="D21" s="11"/>
      <c r="E21" s="46">
        <v>35</v>
      </c>
      <c r="F21" s="46"/>
      <c r="G21" s="46"/>
      <c r="H21" s="6">
        <v>2.78</v>
      </c>
      <c r="I21" s="6">
        <v>0.35</v>
      </c>
      <c r="J21" s="6">
        <v>17</v>
      </c>
      <c r="K21" s="41">
        <v>82.32</v>
      </c>
      <c r="L21" s="59">
        <v>0.04</v>
      </c>
      <c r="M21" s="59">
        <v>0</v>
      </c>
      <c r="N21" s="59">
        <v>0</v>
      </c>
      <c r="O21" s="59">
        <v>0.1</v>
      </c>
      <c r="P21" s="59">
        <v>7.04</v>
      </c>
      <c r="Q21" s="59">
        <v>9.57</v>
      </c>
      <c r="R21" s="59">
        <v>4.57</v>
      </c>
      <c r="S21" s="59">
        <v>0.42</v>
      </c>
    </row>
    <row r="22" spans="1:19" ht="12.75">
      <c r="A22" s="195" t="s">
        <v>426</v>
      </c>
      <c r="B22" s="196"/>
      <c r="C22" s="197"/>
      <c r="D22" s="11"/>
      <c r="E22" s="46">
        <v>15</v>
      </c>
      <c r="F22" s="46"/>
      <c r="G22" s="46"/>
      <c r="H22" s="46">
        <v>0.84</v>
      </c>
      <c r="I22" s="46">
        <v>0.16</v>
      </c>
      <c r="J22" s="46">
        <v>7.4</v>
      </c>
      <c r="K22" s="48">
        <v>34.51</v>
      </c>
      <c r="L22" s="59">
        <v>0.15</v>
      </c>
      <c r="M22" s="59">
        <v>0</v>
      </c>
      <c r="N22" s="59">
        <v>0</v>
      </c>
      <c r="O22" s="59">
        <v>0</v>
      </c>
      <c r="P22" s="59">
        <v>3.45</v>
      </c>
      <c r="Q22" s="59">
        <v>15.91</v>
      </c>
      <c r="R22" s="59">
        <v>3.75</v>
      </c>
      <c r="S22" s="59">
        <v>0.46</v>
      </c>
    </row>
    <row r="23" spans="1:19" ht="13.5" customHeight="1">
      <c r="A23" s="195" t="s">
        <v>278</v>
      </c>
      <c r="B23" s="196"/>
      <c r="C23" s="197"/>
      <c r="D23" s="54" t="s">
        <v>23</v>
      </c>
      <c r="E23" s="6">
        <v>10</v>
      </c>
      <c r="F23" s="26"/>
      <c r="G23" s="26"/>
      <c r="H23" s="54">
        <v>0.08</v>
      </c>
      <c r="I23" s="54">
        <v>7.25</v>
      </c>
      <c r="J23" s="54">
        <v>0.13</v>
      </c>
      <c r="K23" s="62">
        <v>66</v>
      </c>
      <c r="L23" s="46">
        <v>0</v>
      </c>
      <c r="M23" s="46">
        <v>0</v>
      </c>
      <c r="N23" s="46">
        <v>40</v>
      </c>
      <c r="O23" s="46">
        <v>0.01</v>
      </c>
      <c r="P23" s="46">
        <v>2.4</v>
      </c>
      <c r="Q23" s="46">
        <v>3</v>
      </c>
      <c r="R23" s="46">
        <v>0</v>
      </c>
      <c r="S23" s="46">
        <v>0.02</v>
      </c>
    </row>
    <row r="24" spans="1:19" ht="12.75">
      <c r="A24" s="208" t="s">
        <v>12</v>
      </c>
      <c r="B24" s="209"/>
      <c r="C24" s="210"/>
      <c r="D24" s="53"/>
      <c r="E24" s="2"/>
      <c r="F24" s="1"/>
      <c r="G24" s="1"/>
      <c r="H24" s="3">
        <f aca="true" t="shared" si="0" ref="H24:S24">SUM(H7:H23)</f>
        <v>18.659999999999997</v>
      </c>
      <c r="I24" s="3">
        <f t="shared" si="0"/>
        <v>17.03</v>
      </c>
      <c r="J24" s="3">
        <f t="shared" si="0"/>
        <v>87.77000000000001</v>
      </c>
      <c r="K24" s="3">
        <f t="shared" si="0"/>
        <v>651.02</v>
      </c>
      <c r="L24" s="3">
        <f t="shared" si="0"/>
        <v>0.45999999999999996</v>
      </c>
      <c r="M24" s="3">
        <f t="shared" si="0"/>
        <v>3.41</v>
      </c>
      <c r="N24" s="3">
        <f t="shared" si="0"/>
        <v>172</v>
      </c>
      <c r="O24" s="3">
        <f t="shared" si="0"/>
        <v>0.29000000000000004</v>
      </c>
      <c r="P24" s="3">
        <f t="shared" si="0"/>
        <v>389.82</v>
      </c>
      <c r="Q24" s="3">
        <f t="shared" si="0"/>
        <v>531.79</v>
      </c>
      <c r="R24" s="3">
        <f t="shared" si="0"/>
        <v>118.28</v>
      </c>
      <c r="S24" s="3">
        <f t="shared" si="0"/>
        <v>5.999999999999999</v>
      </c>
    </row>
    <row r="25" spans="1:19" ht="12.75">
      <c r="A25" s="214"/>
      <c r="B25" s="215"/>
      <c r="C25" s="216"/>
      <c r="D25" s="211" t="s">
        <v>13</v>
      </c>
      <c r="E25" s="212"/>
      <c r="F25" s="212"/>
      <c r="G25" s="213"/>
      <c r="H25" s="1"/>
      <c r="I25" s="1"/>
      <c r="J25" s="1"/>
      <c r="K25" s="38"/>
      <c r="L25" s="5"/>
      <c r="M25" s="5"/>
      <c r="N25" s="5"/>
      <c r="O25" s="5"/>
      <c r="P25" s="5"/>
      <c r="Q25" s="5"/>
      <c r="R25" s="5"/>
      <c r="S25" s="5"/>
    </row>
    <row r="26" spans="1:19" ht="12.75">
      <c r="A26" s="195" t="s">
        <v>272</v>
      </c>
      <c r="B26" s="196"/>
      <c r="C26" s="197"/>
      <c r="D26" s="46" t="s">
        <v>318</v>
      </c>
      <c r="E26" s="116" t="s">
        <v>319</v>
      </c>
      <c r="F26" s="46"/>
      <c r="G26" s="46"/>
      <c r="H26" s="46">
        <v>0.53</v>
      </c>
      <c r="I26" s="46">
        <v>0</v>
      </c>
      <c r="J26" s="46">
        <v>9.47</v>
      </c>
      <c r="K26" s="46">
        <v>41.6</v>
      </c>
      <c r="L26" s="59">
        <v>0</v>
      </c>
      <c r="M26" s="59">
        <v>2.13</v>
      </c>
      <c r="N26" s="59">
        <v>0</v>
      </c>
      <c r="O26" s="59">
        <v>0</v>
      </c>
      <c r="P26" s="59">
        <v>15.33</v>
      </c>
      <c r="Q26" s="59">
        <v>23.2</v>
      </c>
      <c r="R26" s="59">
        <v>12.27</v>
      </c>
      <c r="S26" s="59">
        <v>2.13</v>
      </c>
    </row>
    <row r="27" spans="1:19" ht="12.75">
      <c r="A27" s="198" t="s">
        <v>293</v>
      </c>
      <c r="B27" s="205"/>
      <c r="C27" s="206"/>
      <c r="D27" s="11"/>
      <c r="E27" s="11"/>
      <c r="F27" s="11">
        <v>15</v>
      </c>
      <c r="G27" s="11">
        <v>15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204" t="s">
        <v>289</v>
      </c>
      <c r="B28" s="205"/>
      <c r="C28" s="206"/>
      <c r="D28" s="11"/>
      <c r="E28" s="11"/>
      <c r="F28" s="11">
        <v>0.4</v>
      </c>
      <c r="G28" s="11">
        <v>0.4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85" customFormat="1" ht="12.75">
      <c r="A29" s="204" t="s">
        <v>224</v>
      </c>
      <c r="B29" s="205"/>
      <c r="C29" s="206"/>
      <c r="D29" s="66"/>
      <c r="E29" s="66"/>
      <c r="F29" s="66">
        <v>200</v>
      </c>
      <c r="G29" s="66">
        <v>200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</row>
    <row r="30" spans="1:19" s="85" customFormat="1" ht="12.75">
      <c r="A30" s="198" t="s">
        <v>394</v>
      </c>
      <c r="B30" s="205"/>
      <c r="C30" s="206"/>
      <c r="D30" s="66"/>
      <c r="E30" s="66"/>
      <c r="F30" s="66">
        <v>8</v>
      </c>
      <c r="G30" s="66">
        <v>7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</row>
    <row r="31" spans="1:19" ht="12.75">
      <c r="A31" s="195" t="s">
        <v>261</v>
      </c>
      <c r="B31" s="196"/>
      <c r="C31" s="197"/>
      <c r="D31" s="46"/>
      <c r="E31" s="46">
        <v>15</v>
      </c>
      <c r="F31" s="46"/>
      <c r="G31" s="46"/>
      <c r="H31" s="46">
        <v>2.7</v>
      </c>
      <c r="I31" s="46">
        <v>1.95</v>
      </c>
      <c r="J31" s="46">
        <v>10.18</v>
      </c>
      <c r="K31" s="46">
        <v>60.8</v>
      </c>
      <c r="L31" s="59">
        <v>0.02</v>
      </c>
      <c r="M31" s="59">
        <v>0</v>
      </c>
      <c r="N31" s="59">
        <v>9.77</v>
      </c>
      <c r="O31" s="59">
        <v>0</v>
      </c>
      <c r="P31" s="59">
        <v>6.16</v>
      </c>
      <c r="Q31" s="59">
        <v>13.08</v>
      </c>
      <c r="R31" s="59">
        <v>2.25</v>
      </c>
      <c r="S31" s="59">
        <v>0.15</v>
      </c>
    </row>
    <row r="32" spans="1:19" ht="12.75">
      <c r="A32" s="225" t="s">
        <v>12</v>
      </c>
      <c r="B32" s="226"/>
      <c r="C32" s="227"/>
      <c r="D32" s="12"/>
      <c r="E32" s="12"/>
      <c r="F32" s="12"/>
      <c r="G32" s="12"/>
      <c r="H32" s="114">
        <f aca="true" t="shared" si="1" ref="H32:S32">SUM(H31:H31)</f>
        <v>2.7</v>
      </c>
      <c r="I32" s="114">
        <f t="shared" si="1"/>
        <v>1.95</v>
      </c>
      <c r="J32" s="114">
        <f t="shared" si="1"/>
        <v>10.18</v>
      </c>
      <c r="K32" s="81">
        <f t="shared" si="1"/>
        <v>60.8</v>
      </c>
      <c r="L32" s="114">
        <f t="shared" si="1"/>
        <v>0.02</v>
      </c>
      <c r="M32" s="114">
        <f t="shared" si="1"/>
        <v>0</v>
      </c>
      <c r="N32" s="114">
        <f t="shared" si="1"/>
        <v>9.77</v>
      </c>
      <c r="O32" s="114">
        <f t="shared" si="1"/>
        <v>0</v>
      </c>
      <c r="P32" s="81">
        <f t="shared" si="1"/>
        <v>6.16</v>
      </c>
      <c r="Q32" s="81">
        <f t="shared" si="1"/>
        <v>13.08</v>
      </c>
      <c r="R32" s="114">
        <f t="shared" si="1"/>
        <v>2.25</v>
      </c>
      <c r="S32" s="114">
        <f t="shared" si="1"/>
        <v>0.15</v>
      </c>
    </row>
    <row r="33" spans="1:19" ht="12.75">
      <c r="A33" s="225"/>
      <c r="B33" s="226"/>
      <c r="C33" s="227"/>
      <c r="D33" s="211" t="s">
        <v>14</v>
      </c>
      <c r="E33" s="212"/>
      <c r="F33" s="212"/>
      <c r="G33" s="213"/>
      <c r="H33" s="5"/>
      <c r="I33" s="5"/>
      <c r="J33" s="5"/>
      <c r="K33" s="42"/>
      <c r="L33" s="5"/>
      <c r="M33" s="5"/>
      <c r="N33" s="5"/>
      <c r="O33" s="5"/>
      <c r="P33" s="5"/>
      <c r="Q33" s="5"/>
      <c r="R33" s="5"/>
      <c r="S33" s="5"/>
    </row>
    <row r="34" spans="1:19" ht="12.75">
      <c r="A34" s="251" t="s">
        <v>171</v>
      </c>
      <c r="B34" s="251"/>
      <c r="C34" s="251"/>
      <c r="D34" s="59" t="s">
        <v>415</v>
      </c>
      <c r="E34" s="46">
        <v>250</v>
      </c>
      <c r="F34" s="35"/>
      <c r="G34" s="35"/>
      <c r="H34" s="12">
        <v>2.68</v>
      </c>
      <c r="I34" s="12">
        <v>2.83</v>
      </c>
      <c r="J34" s="12">
        <v>17.45</v>
      </c>
      <c r="K34" s="17">
        <v>188.25</v>
      </c>
      <c r="L34" s="12">
        <v>0.11</v>
      </c>
      <c r="M34" s="6">
        <v>8.25</v>
      </c>
      <c r="N34" s="6">
        <v>0</v>
      </c>
      <c r="O34" s="6">
        <v>0.06</v>
      </c>
      <c r="P34" s="6">
        <v>29.2</v>
      </c>
      <c r="Q34" s="6">
        <v>67.57</v>
      </c>
      <c r="R34" s="6">
        <v>27.27</v>
      </c>
      <c r="S34" s="6">
        <v>1.12</v>
      </c>
    </row>
    <row r="35" spans="1:19" ht="12.75">
      <c r="A35" s="251" t="s">
        <v>414</v>
      </c>
      <c r="B35" s="251"/>
      <c r="C35" s="251"/>
      <c r="D35" s="59"/>
      <c r="E35" s="46"/>
      <c r="F35" s="35"/>
      <c r="G35" s="35"/>
      <c r="H35" s="12"/>
      <c r="I35" s="12"/>
      <c r="J35" s="12"/>
      <c r="K35" s="17"/>
      <c r="L35" s="12"/>
      <c r="M35" s="6"/>
      <c r="N35" s="6"/>
      <c r="O35" s="6"/>
      <c r="P35" s="6"/>
      <c r="Q35" s="6"/>
      <c r="R35" s="6"/>
      <c r="S35" s="6"/>
    </row>
    <row r="36" spans="1:19" ht="12.75">
      <c r="A36" s="217" t="s">
        <v>50</v>
      </c>
      <c r="B36" s="226"/>
      <c r="C36" s="227"/>
      <c r="D36" s="59"/>
      <c r="E36" s="46"/>
      <c r="F36" s="123">
        <v>10</v>
      </c>
      <c r="G36" s="123">
        <v>10</v>
      </c>
      <c r="H36" s="12"/>
      <c r="I36" s="12"/>
      <c r="J36" s="12"/>
      <c r="K36" s="17"/>
      <c r="L36" s="12"/>
      <c r="M36" s="6"/>
      <c r="N36" s="6"/>
      <c r="O36" s="6"/>
      <c r="P36" s="6"/>
      <c r="Q36" s="6"/>
      <c r="R36" s="6"/>
      <c r="S36" s="6"/>
    </row>
    <row r="37" spans="1:19" ht="14.25" customHeight="1">
      <c r="A37" s="204" t="s">
        <v>26</v>
      </c>
      <c r="B37" s="205"/>
      <c r="C37" s="206"/>
      <c r="D37" s="5"/>
      <c r="E37" s="5"/>
      <c r="F37" s="5">
        <v>100</v>
      </c>
      <c r="G37" s="5">
        <v>75</v>
      </c>
      <c r="H37" s="5"/>
      <c r="I37" s="5"/>
      <c r="J37" s="5"/>
      <c r="K37" s="42"/>
      <c r="L37" s="5"/>
      <c r="M37" s="5"/>
      <c r="N37" s="5"/>
      <c r="O37" s="5"/>
      <c r="P37" s="5"/>
      <c r="Q37" s="5"/>
      <c r="R37" s="5"/>
      <c r="S37" s="5"/>
    </row>
    <row r="38" spans="1:19" ht="12.75">
      <c r="A38" s="204" t="s">
        <v>27</v>
      </c>
      <c r="B38" s="205"/>
      <c r="C38" s="206"/>
      <c r="D38" s="5"/>
      <c r="E38" s="5"/>
      <c r="F38" s="5">
        <v>12.5</v>
      </c>
      <c r="G38" s="5">
        <v>10</v>
      </c>
      <c r="H38" s="5"/>
      <c r="I38" s="5"/>
      <c r="J38" s="5"/>
      <c r="K38" s="42"/>
      <c r="L38" s="5"/>
      <c r="M38" s="5"/>
      <c r="N38" s="5"/>
      <c r="O38" s="5"/>
      <c r="P38" s="5"/>
      <c r="Q38" s="5"/>
      <c r="R38" s="5"/>
      <c r="S38" s="5"/>
    </row>
    <row r="39" spans="1:19" ht="12.75">
      <c r="A39" s="204" t="s">
        <v>28</v>
      </c>
      <c r="B39" s="205"/>
      <c r="C39" s="206"/>
      <c r="D39" s="5"/>
      <c r="E39" s="5"/>
      <c r="F39" s="5">
        <v>12</v>
      </c>
      <c r="G39" s="5">
        <v>10</v>
      </c>
      <c r="H39" s="5"/>
      <c r="I39" s="5"/>
      <c r="J39" s="5"/>
      <c r="K39" s="42"/>
      <c r="L39" s="5"/>
      <c r="M39" s="5"/>
      <c r="N39" s="5"/>
      <c r="O39" s="5"/>
      <c r="P39" s="5"/>
      <c r="Q39" s="5"/>
      <c r="R39" s="5"/>
      <c r="S39" s="5"/>
    </row>
    <row r="40" spans="1:19" ht="12.75">
      <c r="A40" s="204" t="s">
        <v>29</v>
      </c>
      <c r="B40" s="205"/>
      <c r="C40" s="206"/>
      <c r="D40" s="5"/>
      <c r="E40" s="5"/>
      <c r="F40" s="5">
        <v>2.5</v>
      </c>
      <c r="G40" s="5">
        <v>2.5</v>
      </c>
      <c r="H40" s="5"/>
      <c r="I40" s="5"/>
      <c r="J40" s="5"/>
      <c r="K40" s="42"/>
      <c r="L40" s="5"/>
      <c r="M40" s="5"/>
      <c r="N40" s="5"/>
      <c r="O40" s="5"/>
      <c r="P40" s="5"/>
      <c r="Q40" s="5"/>
      <c r="R40" s="5"/>
      <c r="S40" s="5"/>
    </row>
    <row r="41" spans="1:19" ht="12.75">
      <c r="A41" s="204" t="s">
        <v>20</v>
      </c>
      <c r="B41" s="205"/>
      <c r="C41" s="206"/>
      <c r="D41" s="5"/>
      <c r="E41" s="5"/>
      <c r="F41" s="5">
        <v>1.1</v>
      </c>
      <c r="G41" s="5">
        <v>1.1</v>
      </c>
      <c r="H41" s="5"/>
      <c r="I41" s="5"/>
      <c r="J41" s="5"/>
      <c r="K41" s="42"/>
      <c r="L41" s="5"/>
      <c r="M41" s="5"/>
      <c r="N41" s="5"/>
      <c r="O41" s="5"/>
      <c r="P41" s="5"/>
      <c r="Q41" s="5"/>
      <c r="R41" s="5"/>
      <c r="S41" s="5"/>
    </row>
    <row r="42" spans="1:19" ht="12.75">
      <c r="A42" s="201" t="s">
        <v>31</v>
      </c>
      <c r="B42" s="202"/>
      <c r="C42" s="203"/>
      <c r="D42" s="11"/>
      <c r="E42" s="11"/>
      <c r="F42" s="11">
        <v>0.02</v>
      </c>
      <c r="G42" s="52">
        <v>0.02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.75">
      <c r="A43" s="204" t="s">
        <v>224</v>
      </c>
      <c r="B43" s="205"/>
      <c r="C43" s="206"/>
      <c r="D43" s="5"/>
      <c r="E43" s="5"/>
      <c r="F43" s="5">
        <v>175</v>
      </c>
      <c r="G43" s="5">
        <v>175</v>
      </c>
      <c r="H43" s="5"/>
      <c r="I43" s="5"/>
      <c r="J43" s="5"/>
      <c r="K43" s="42"/>
      <c r="L43" s="5"/>
      <c r="M43" s="5"/>
      <c r="N43" s="5"/>
      <c r="O43" s="5"/>
      <c r="P43" s="5"/>
      <c r="Q43" s="5"/>
      <c r="R43" s="5"/>
      <c r="S43" s="5"/>
    </row>
    <row r="44" spans="1:19" ht="12.75">
      <c r="A44" s="195" t="s">
        <v>454</v>
      </c>
      <c r="B44" s="196"/>
      <c r="C44" s="197"/>
      <c r="D44" s="46" t="s">
        <v>452</v>
      </c>
      <c r="E44" s="46" t="s">
        <v>432</v>
      </c>
      <c r="F44" s="46"/>
      <c r="G44" s="46"/>
      <c r="H44" s="46">
        <v>23.37</v>
      </c>
      <c r="I44" s="46">
        <v>11.6</v>
      </c>
      <c r="J44" s="46">
        <v>47.29</v>
      </c>
      <c r="K44" s="46">
        <v>387.52</v>
      </c>
      <c r="L44" s="59">
        <v>0.19</v>
      </c>
      <c r="M44" s="59">
        <v>8.47</v>
      </c>
      <c r="N44" s="59">
        <v>36.33</v>
      </c>
      <c r="O44" s="59">
        <v>0.19</v>
      </c>
      <c r="P44" s="59">
        <v>46.83</v>
      </c>
      <c r="Q44" s="59">
        <v>245.66</v>
      </c>
      <c r="R44" s="59">
        <v>69.97</v>
      </c>
      <c r="S44" s="59">
        <v>2.42</v>
      </c>
    </row>
    <row r="45" spans="1:19" ht="12.75">
      <c r="A45" s="298" t="s">
        <v>304</v>
      </c>
      <c r="B45" s="299"/>
      <c r="C45" s="300"/>
      <c r="D45" s="11"/>
      <c r="E45" s="11"/>
      <c r="F45" s="11">
        <v>154</v>
      </c>
      <c r="G45" s="11">
        <v>109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>
      <c r="A46" s="298" t="s">
        <v>29</v>
      </c>
      <c r="B46" s="299"/>
      <c r="C46" s="300"/>
      <c r="D46" s="11"/>
      <c r="E46" s="11"/>
      <c r="F46" s="11">
        <v>7</v>
      </c>
      <c r="G46" s="11">
        <v>7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>
      <c r="A47" s="298" t="s">
        <v>20</v>
      </c>
      <c r="B47" s="299"/>
      <c r="C47" s="300"/>
      <c r="D47" s="11"/>
      <c r="E47" s="11"/>
      <c r="F47" s="11">
        <v>1.7</v>
      </c>
      <c r="G47" s="11">
        <v>1.7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298" t="s">
        <v>31</v>
      </c>
      <c r="B48" s="299"/>
      <c r="C48" s="300"/>
      <c r="D48" s="11"/>
      <c r="E48" s="11"/>
      <c r="F48" s="11">
        <v>0.02</v>
      </c>
      <c r="G48" s="11">
        <v>0.02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298" t="s">
        <v>28</v>
      </c>
      <c r="B49" s="299"/>
      <c r="C49" s="300"/>
      <c r="D49" s="46"/>
      <c r="E49" s="46"/>
      <c r="F49" s="129">
        <v>14.4</v>
      </c>
      <c r="G49" s="129">
        <v>12.6</v>
      </c>
      <c r="H49" s="46"/>
      <c r="I49" s="46"/>
      <c r="J49" s="46"/>
      <c r="K49" s="46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298" t="s">
        <v>70</v>
      </c>
      <c r="B50" s="299"/>
      <c r="C50" s="300"/>
      <c r="D50" s="11"/>
      <c r="E50" s="11"/>
      <c r="F50" s="11">
        <v>4.5</v>
      </c>
      <c r="G50" s="11">
        <v>4.5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298" t="s">
        <v>39</v>
      </c>
      <c r="B51" s="299"/>
      <c r="C51" s="300"/>
      <c r="D51" s="11"/>
      <c r="E51" s="11"/>
      <c r="F51" s="11">
        <v>63</v>
      </c>
      <c r="G51" s="11">
        <v>63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2.75">
      <c r="A52" s="298" t="s">
        <v>453</v>
      </c>
      <c r="B52" s="299"/>
      <c r="C52" s="300"/>
      <c r="D52" s="11"/>
      <c r="E52" s="11"/>
      <c r="F52" s="11">
        <v>18</v>
      </c>
      <c r="G52" s="11">
        <v>14.4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201" t="s">
        <v>224</v>
      </c>
      <c r="B53" s="299"/>
      <c r="C53" s="300"/>
      <c r="D53" s="11"/>
      <c r="E53" s="11"/>
      <c r="F53" s="11">
        <v>133</v>
      </c>
      <c r="G53" s="11">
        <v>133</v>
      </c>
      <c r="H53" s="11"/>
      <c r="I53" s="11"/>
      <c r="J53" s="11"/>
      <c r="K53" s="63"/>
      <c r="L53" s="11"/>
      <c r="M53" s="11"/>
      <c r="N53" s="11"/>
      <c r="O53" s="11"/>
      <c r="P53" s="11"/>
      <c r="Q53" s="11"/>
      <c r="R53" s="11"/>
      <c r="S53" s="11"/>
    </row>
    <row r="54" spans="1:23" s="20" customFormat="1" ht="12.75">
      <c r="A54" s="195" t="s">
        <v>443</v>
      </c>
      <c r="B54" s="196"/>
      <c r="C54" s="197"/>
      <c r="D54" s="46"/>
      <c r="E54" s="46">
        <v>60</v>
      </c>
      <c r="F54" s="59">
        <v>109</v>
      </c>
      <c r="G54" s="59">
        <v>60</v>
      </c>
      <c r="H54" s="46">
        <v>0.48</v>
      </c>
      <c r="I54" s="46">
        <v>0.06</v>
      </c>
      <c r="J54" s="46">
        <v>1.02</v>
      </c>
      <c r="K54" s="48">
        <v>6.02</v>
      </c>
      <c r="L54" s="46">
        <v>0.01</v>
      </c>
      <c r="M54" s="46">
        <v>2.1</v>
      </c>
      <c r="N54" s="46">
        <v>0</v>
      </c>
      <c r="O54" s="46">
        <v>0.06</v>
      </c>
      <c r="P54" s="46">
        <v>13.8</v>
      </c>
      <c r="Q54" s="46">
        <v>14.4</v>
      </c>
      <c r="R54" s="46">
        <v>8.4</v>
      </c>
      <c r="S54" s="46">
        <v>0.36</v>
      </c>
      <c r="T54"/>
      <c r="U54"/>
      <c r="V54"/>
      <c r="W54"/>
    </row>
    <row r="55" spans="1:23" s="20" customFormat="1" ht="12.75">
      <c r="A55" s="195" t="s">
        <v>444</v>
      </c>
      <c r="B55" s="196"/>
      <c r="C55" s="197"/>
      <c r="D55" s="46"/>
      <c r="E55" s="46"/>
      <c r="F55" s="59"/>
      <c r="G55" s="59"/>
      <c r="H55" s="54"/>
      <c r="I55" s="54"/>
      <c r="J55" s="54"/>
      <c r="K55" s="62"/>
      <c r="L55" s="46"/>
      <c r="M55" s="46"/>
      <c r="N55" s="46"/>
      <c r="O55" s="46"/>
      <c r="P55" s="46"/>
      <c r="Q55" s="46"/>
      <c r="R55" s="46"/>
      <c r="S55" s="46"/>
      <c r="T55"/>
      <c r="U55"/>
      <c r="V55"/>
      <c r="W55"/>
    </row>
    <row r="56" spans="1:20" ht="12.75">
      <c r="A56" s="225" t="s">
        <v>64</v>
      </c>
      <c r="B56" s="226"/>
      <c r="C56" s="227"/>
      <c r="D56" s="46" t="s">
        <v>243</v>
      </c>
      <c r="E56" s="12">
        <v>200</v>
      </c>
      <c r="F56" s="12"/>
      <c r="G56" s="12"/>
      <c r="H56" s="46">
        <v>0.66</v>
      </c>
      <c r="I56" s="59">
        <v>0.09</v>
      </c>
      <c r="J56" s="46">
        <v>32.01</v>
      </c>
      <c r="K56" s="48">
        <v>132.8</v>
      </c>
      <c r="L56" s="46">
        <v>0.016</v>
      </c>
      <c r="M56" s="46">
        <v>0.72</v>
      </c>
      <c r="N56" s="46">
        <v>0</v>
      </c>
      <c r="O56" s="46">
        <v>0.02</v>
      </c>
      <c r="P56" s="46">
        <v>32.48</v>
      </c>
      <c r="Q56" s="46">
        <v>23.44</v>
      </c>
      <c r="R56" s="46">
        <v>17.46</v>
      </c>
      <c r="S56" s="46">
        <v>0.69</v>
      </c>
      <c r="T56" s="75"/>
    </row>
    <row r="57" spans="1:19" ht="12.75">
      <c r="A57" s="204" t="s">
        <v>34</v>
      </c>
      <c r="B57" s="205"/>
      <c r="C57" s="206"/>
      <c r="D57" s="66"/>
      <c r="E57" s="9"/>
      <c r="F57" s="9">
        <v>20</v>
      </c>
      <c r="G57" s="9">
        <v>20</v>
      </c>
      <c r="H57" s="12"/>
      <c r="I57" s="12"/>
      <c r="J57" s="12"/>
      <c r="K57" s="17"/>
      <c r="L57" s="5"/>
      <c r="M57" s="5"/>
      <c r="N57" s="5"/>
      <c r="O57" s="5"/>
      <c r="P57" s="5"/>
      <c r="Q57" s="5"/>
      <c r="R57" s="5"/>
      <c r="S57" s="5"/>
    </row>
    <row r="58" spans="1:19" ht="12.75">
      <c r="A58" s="204" t="s">
        <v>293</v>
      </c>
      <c r="B58" s="205"/>
      <c r="C58" s="206"/>
      <c r="D58" s="66"/>
      <c r="E58" s="9"/>
      <c r="F58" s="9">
        <v>15</v>
      </c>
      <c r="G58" s="9">
        <v>15</v>
      </c>
      <c r="H58" s="12"/>
      <c r="I58" s="12"/>
      <c r="J58" s="12"/>
      <c r="K58" s="17"/>
      <c r="L58" s="5"/>
      <c r="M58" s="5"/>
      <c r="N58" s="5"/>
      <c r="O58" s="5"/>
      <c r="P58" s="5"/>
      <c r="Q58" s="5"/>
      <c r="R58" s="5"/>
      <c r="S58" s="5"/>
    </row>
    <row r="59" spans="1:19" ht="12.75">
      <c r="A59" s="204" t="s">
        <v>35</v>
      </c>
      <c r="B59" s="205"/>
      <c r="C59" s="206"/>
      <c r="D59" s="9"/>
      <c r="E59" s="9"/>
      <c r="F59" s="9">
        <v>0.2</v>
      </c>
      <c r="G59" s="9">
        <v>0.2</v>
      </c>
      <c r="H59" s="12"/>
      <c r="I59" s="12"/>
      <c r="J59" s="12"/>
      <c r="K59" s="17"/>
      <c r="L59" s="5"/>
      <c r="M59" s="5"/>
      <c r="N59" s="5"/>
      <c r="O59" s="5"/>
      <c r="P59" s="5"/>
      <c r="Q59" s="5"/>
      <c r="R59" s="5"/>
      <c r="S59" s="5"/>
    </row>
    <row r="60" spans="1:19" ht="12.75">
      <c r="A60" s="204" t="s">
        <v>224</v>
      </c>
      <c r="B60" s="205"/>
      <c r="C60" s="206"/>
      <c r="D60" s="9"/>
      <c r="E60" s="9"/>
      <c r="F60" s="9">
        <v>200</v>
      </c>
      <c r="G60" s="9">
        <v>200</v>
      </c>
      <c r="H60" s="12"/>
      <c r="I60" s="12"/>
      <c r="J60" s="12"/>
      <c r="K60" s="17"/>
      <c r="L60" s="5"/>
      <c r="M60" s="5"/>
      <c r="N60" s="5"/>
      <c r="O60" s="5"/>
      <c r="P60" s="5"/>
      <c r="Q60" s="5"/>
      <c r="R60" s="5"/>
      <c r="S60" s="5"/>
    </row>
    <row r="61" spans="1:19" ht="11.25" customHeight="1">
      <c r="A61" s="195" t="s">
        <v>61</v>
      </c>
      <c r="B61" s="196"/>
      <c r="C61" s="197"/>
      <c r="D61" s="11"/>
      <c r="E61" s="46">
        <v>90</v>
      </c>
      <c r="F61" s="46"/>
      <c r="G61" s="46"/>
      <c r="H61" s="46">
        <v>6.24</v>
      </c>
      <c r="I61" s="46">
        <v>0.79</v>
      </c>
      <c r="J61" s="46">
        <v>38.16</v>
      </c>
      <c r="K61" s="46">
        <v>184.7</v>
      </c>
      <c r="L61" s="59">
        <v>0.1</v>
      </c>
      <c r="M61" s="59">
        <v>0</v>
      </c>
      <c r="N61" s="59">
        <v>0</v>
      </c>
      <c r="O61" s="59">
        <v>0.04</v>
      </c>
      <c r="P61" s="59">
        <v>26.8</v>
      </c>
      <c r="Q61" s="59">
        <v>17.4</v>
      </c>
      <c r="R61" s="59">
        <v>91</v>
      </c>
      <c r="S61" s="59">
        <v>1.6</v>
      </c>
    </row>
    <row r="62" spans="1:19" ht="12.75">
      <c r="A62" s="195" t="s">
        <v>426</v>
      </c>
      <c r="B62" s="196"/>
      <c r="C62" s="197"/>
      <c r="D62" s="11"/>
      <c r="E62" s="46">
        <v>50</v>
      </c>
      <c r="F62" s="46"/>
      <c r="G62" s="46"/>
      <c r="H62" s="46">
        <v>2.8</v>
      </c>
      <c r="I62" s="46">
        <v>0.55</v>
      </c>
      <c r="J62" s="46">
        <v>24.7</v>
      </c>
      <c r="K62" s="48">
        <v>114.95</v>
      </c>
      <c r="L62" s="59">
        <v>0.05</v>
      </c>
      <c r="M62" s="59">
        <v>0</v>
      </c>
      <c r="N62" s="59">
        <v>0</v>
      </c>
      <c r="O62" s="59">
        <v>0</v>
      </c>
      <c r="P62" s="59">
        <v>11.5</v>
      </c>
      <c r="Q62" s="59">
        <v>53</v>
      </c>
      <c r="R62" s="59">
        <v>12.5</v>
      </c>
      <c r="S62" s="59">
        <v>1.55</v>
      </c>
    </row>
    <row r="63" spans="1:19" ht="12.75">
      <c r="A63" s="195" t="s">
        <v>281</v>
      </c>
      <c r="B63" s="196"/>
      <c r="C63" s="197"/>
      <c r="D63" s="46" t="s">
        <v>176</v>
      </c>
      <c r="E63" s="12" t="s">
        <v>76</v>
      </c>
      <c r="F63" s="12">
        <v>185</v>
      </c>
      <c r="G63" s="12">
        <v>185</v>
      </c>
      <c r="H63" s="46">
        <v>0.74</v>
      </c>
      <c r="I63" s="59">
        <v>0.74</v>
      </c>
      <c r="J63" s="46">
        <v>18.3</v>
      </c>
      <c r="K63" s="48">
        <v>59</v>
      </c>
      <c r="L63" s="46">
        <v>0.06</v>
      </c>
      <c r="M63" s="46">
        <v>18.5</v>
      </c>
      <c r="N63" s="46">
        <v>0</v>
      </c>
      <c r="O63" s="46">
        <v>0.04</v>
      </c>
      <c r="P63" s="46">
        <v>29.6</v>
      </c>
      <c r="Q63" s="46">
        <v>20.3</v>
      </c>
      <c r="R63" s="46">
        <v>16.7</v>
      </c>
      <c r="S63" s="46">
        <v>4</v>
      </c>
    </row>
    <row r="64" spans="1:19" ht="12.75">
      <c r="A64" s="208" t="s">
        <v>12</v>
      </c>
      <c r="B64" s="209"/>
      <c r="C64" s="210"/>
      <c r="D64" s="5"/>
      <c r="E64" s="5"/>
      <c r="F64" s="5"/>
      <c r="G64" s="5"/>
      <c r="H64" s="6">
        <f aca="true" t="shared" si="2" ref="H64:S64">SUM(H54:H63)</f>
        <v>10.92</v>
      </c>
      <c r="I64" s="6">
        <f t="shared" si="2"/>
        <v>2.2300000000000004</v>
      </c>
      <c r="J64" s="6">
        <f t="shared" si="2"/>
        <v>114.19</v>
      </c>
      <c r="K64" s="6">
        <f t="shared" si="2"/>
        <v>497.46999999999997</v>
      </c>
      <c r="L64" s="6">
        <f t="shared" si="2"/>
        <v>0.236</v>
      </c>
      <c r="M64" s="6">
        <f t="shared" si="2"/>
        <v>21.32</v>
      </c>
      <c r="N64" s="6">
        <f t="shared" si="2"/>
        <v>0</v>
      </c>
      <c r="O64" s="6">
        <f t="shared" si="2"/>
        <v>0.16</v>
      </c>
      <c r="P64" s="6">
        <f t="shared" si="2"/>
        <v>114.18</v>
      </c>
      <c r="Q64" s="6">
        <f t="shared" si="2"/>
        <v>128.54000000000002</v>
      </c>
      <c r="R64" s="6">
        <f t="shared" si="2"/>
        <v>146.06</v>
      </c>
      <c r="S64" s="6">
        <f t="shared" si="2"/>
        <v>8.2</v>
      </c>
    </row>
    <row r="65" spans="1:19" ht="12.75">
      <c r="A65" s="208"/>
      <c r="B65" s="209"/>
      <c r="C65" s="210"/>
      <c r="D65" s="211" t="s">
        <v>36</v>
      </c>
      <c r="E65" s="212"/>
      <c r="F65" s="212"/>
      <c r="G65" s="213"/>
      <c r="H65" s="6"/>
      <c r="I65" s="6"/>
      <c r="J65" s="6"/>
      <c r="K65" s="41"/>
      <c r="L65" s="5"/>
      <c r="M65" s="5"/>
      <c r="N65" s="5"/>
      <c r="O65" s="5"/>
      <c r="P65" s="5"/>
      <c r="Q65" s="5"/>
      <c r="R65" s="5"/>
      <c r="S65" s="5"/>
    </row>
    <row r="66" spans="1:19" s="80" customFormat="1" ht="12.75">
      <c r="A66" s="208" t="s">
        <v>280</v>
      </c>
      <c r="B66" s="209"/>
      <c r="C66" s="210"/>
      <c r="D66" s="59" t="s">
        <v>95</v>
      </c>
      <c r="E66" s="72">
        <v>180</v>
      </c>
      <c r="F66" s="59"/>
      <c r="G66" s="60"/>
      <c r="H66" s="59">
        <v>22.05</v>
      </c>
      <c r="I66" s="59">
        <v>15.18</v>
      </c>
      <c r="J66" s="59">
        <v>34.03</v>
      </c>
      <c r="K66" s="59">
        <v>360</v>
      </c>
      <c r="L66" s="59">
        <v>0.08</v>
      </c>
      <c r="M66" s="59">
        <v>1</v>
      </c>
      <c r="N66" s="59">
        <v>92.75</v>
      </c>
      <c r="O66" s="59">
        <v>0.33</v>
      </c>
      <c r="P66" s="59">
        <v>195.35</v>
      </c>
      <c r="Q66" s="59">
        <v>270.63</v>
      </c>
      <c r="R66" s="59">
        <v>31</v>
      </c>
      <c r="S66" s="59">
        <v>1.43</v>
      </c>
    </row>
    <row r="67" spans="1:19" ht="12.75">
      <c r="A67" s="204" t="s">
        <v>51</v>
      </c>
      <c r="B67" s="205"/>
      <c r="C67" s="206"/>
      <c r="D67" s="66"/>
      <c r="E67" s="87"/>
      <c r="F67" s="66">
        <v>169.2</v>
      </c>
      <c r="G67" s="88">
        <v>165.6</v>
      </c>
      <c r="H67" s="46"/>
      <c r="I67" s="46"/>
      <c r="J67" s="46"/>
      <c r="K67" s="46"/>
      <c r="L67" s="11"/>
      <c r="M67" s="11"/>
      <c r="N67" s="11"/>
      <c r="O67" s="11"/>
      <c r="P67" s="11"/>
      <c r="Q67" s="11"/>
      <c r="R67" s="11"/>
      <c r="S67" s="11"/>
    </row>
    <row r="68" spans="1:19" ht="12.75">
      <c r="A68" s="204" t="s">
        <v>45</v>
      </c>
      <c r="B68" s="205"/>
      <c r="C68" s="206"/>
      <c r="D68" s="66"/>
      <c r="E68" s="87"/>
      <c r="F68" s="66">
        <v>10.8</v>
      </c>
      <c r="G68" s="88">
        <v>10.8</v>
      </c>
      <c r="H68" s="46"/>
      <c r="I68" s="46"/>
      <c r="J68" s="46"/>
      <c r="K68" s="46"/>
      <c r="L68" s="11"/>
      <c r="M68" s="11"/>
      <c r="N68" s="11"/>
      <c r="O68" s="11"/>
      <c r="P68" s="11"/>
      <c r="Q68" s="11"/>
      <c r="R68" s="11"/>
      <c r="S68" s="11"/>
    </row>
    <row r="69" spans="1:19" ht="12.75">
      <c r="A69" s="198" t="s">
        <v>293</v>
      </c>
      <c r="B69" s="205"/>
      <c r="C69" s="206"/>
      <c r="D69" s="66"/>
      <c r="E69" s="87"/>
      <c r="F69" s="66">
        <v>12.4</v>
      </c>
      <c r="G69" s="88">
        <v>12.4</v>
      </c>
      <c r="H69" s="46"/>
      <c r="I69" s="46"/>
      <c r="J69" s="46"/>
      <c r="K69" s="46"/>
      <c r="L69" s="11"/>
      <c r="M69" s="11"/>
      <c r="N69" s="11"/>
      <c r="O69" s="11"/>
      <c r="P69" s="11"/>
      <c r="Q69" s="11"/>
      <c r="R69" s="11"/>
      <c r="S69" s="11"/>
    </row>
    <row r="70" spans="1:19" ht="12.75">
      <c r="A70" s="204" t="s">
        <v>46</v>
      </c>
      <c r="B70" s="205"/>
      <c r="C70" s="206"/>
      <c r="D70" s="66"/>
      <c r="E70" s="87"/>
      <c r="F70" s="66">
        <v>7</v>
      </c>
      <c r="G70" s="88">
        <v>7</v>
      </c>
      <c r="H70" s="46"/>
      <c r="I70" s="46"/>
      <c r="J70" s="46"/>
      <c r="K70" s="46"/>
      <c r="L70" s="11"/>
      <c r="M70" s="11"/>
      <c r="N70" s="11"/>
      <c r="O70" s="11"/>
      <c r="P70" s="11"/>
      <c r="Q70" s="11"/>
      <c r="R70" s="11"/>
      <c r="S70" s="11"/>
    </row>
    <row r="71" spans="1:19" s="85" customFormat="1" ht="12.75">
      <c r="A71" s="204" t="s">
        <v>33</v>
      </c>
      <c r="B71" s="205"/>
      <c r="C71" s="206"/>
      <c r="D71" s="66"/>
      <c r="E71" s="87"/>
      <c r="F71" s="66">
        <v>5</v>
      </c>
      <c r="G71" s="88">
        <v>5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1:19" s="85" customFormat="1" ht="12.75">
      <c r="A72" s="198" t="s">
        <v>235</v>
      </c>
      <c r="B72" s="205"/>
      <c r="C72" s="206"/>
      <c r="D72" s="66"/>
      <c r="E72" s="87"/>
      <c r="F72" s="66">
        <v>7</v>
      </c>
      <c r="G72" s="88">
        <v>7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1:19" s="85" customFormat="1" ht="12.75">
      <c r="A73" s="204" t="s">
        <v>30</v>
      </c>
      <c r="B73" s="205"/>
      <c r="C73" s="206"/>
      <c r="D73" s="66"/>
      <c r="E73" s="87"/>
      <c r="F73" s="66">
        <v>7</v>
      </c>
      <c r="G73" s="88">
        <v>7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1:19" s="85" customFormat="1" ht="12.75">
      <c r="A74" s="201" t="s">
        <v>20</v>
      </c>
      <c r="B74" s="202"/>
      <c r="C74" s="203"/>
      <c r="D74" s="66"/>
      <c r="E74" s="87"/>
      <c r="F74" s="66">
        <v>0.4</v>
      </c>
      <c r="G74" s="88">
        <v>0.4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1:19" ht="12.75">
      <c r="A75" s="229" t="s">
        <v>286</v>
      </c>
      <c r="B75" s="230"/>
      <c r="C75" s="231"/>
      <c r="D75" s="59" t="s">
        <v>287</v>
      </c>
      <c r="E75" s="89">
        <v>50</v>
      </c>
      <c r="F75" s="6"/>
      <c r="G75" s="83"/>
      <c r="H75" s="59">
        <v>0.97</v>
      </c>
      <c r="I75" s="59">
        <v>2.26</v>
      </c>
      <c r="J75" s="59">
        <v>6.63</v>
      </c>
      <c r="K75" s="59">
        <v>50.75</v>
      </c>
      <c r="L75" s="59">
        <v>0.01</v>
      </c>
      <c r="M75" s="59">
        <v>0.16</v>
      </c>
      <c r="N75" s="59">
        <v>12.6</v>
      </c>
      <c r="O75" s="59">
        <v>0.04</v>
      </c>
      <c r="P75" s="59">
        <v>31.36</v>
      </c>
      <c r="Q75" s="59">
        <v>24.48</v>
      </c>
      <c r="R75" s="59">
        <v>4.4</v>
      </c>
      <c r="S75" s="59">
        <v>0.08</v>
      </c>
    </row>
    <row r="76" spans="1:19" ht="12.75">
      <c r="A76" s="261" t="s">
        <v>18</v>
      </c>
      <c r="B76" s="262"/>
      <c r="C76" s="263"/>
      <c r="D76" s="27"/>
      <c r="E76" s="71"/>
      <c r="F76" s="27">
        <v>25</v>
      </c>
      <c r="G76" s="28">
        <v>25</v>
      </c>
      <c r="H76" s="12"/>
      <c r="I76" s="9"/>
      <c r="J76" s="12"/>
      <c r="K76" s="17"/>
      <c r="L76" s="5"/>
      <c r="M76" s="5"/>
      <c r="N76" s="5"/>
      <c r="O76" s="5"/>
      <c r="P76" s="5"/>
      <c r="Q76" s="5"/>
      <c r="R76" s="5"/>
      <c r="S76" s="5"/>
    </row>
    <row r="77" spans="1:19" ht="12.75">
      <c r="A77" s="261" t="s">
        <v>293</v>
      </c>
      <c r="B77" s="262"/>
      <c r="C77" s="263"/>
      <c r="D77" s="27"/>
      <c r="E77" s="71"/>
      <c r="F77" s="27">
        <v>4</v>
      </c>
      <c r="G77" s="28">
        <v>4</v>
      </c>
      <c r="H77" s="12"/>
      <c r="I77" s="9"/>
      <c r="J77" s="12"/>
      <c r="K77" s="17"/>
      <c r="L77" s="5"/>
      <c r="M77" s="5"/>
      <c r="N77" s="5"/>
      <c r="O77" s="5"/>
      <c r="P77" s="5"/>
      <c r="Q77" s="5"/>
      <c r="R77" s="5"/>
      <c r="S77" s="5"/>
    </row>
    <row r="78" spans="1:19" ht="12.75">
      <c r="A78" s="261" t="s">
        <v>33</v>
      </c>
      <c r="B78" s="262"/>
      <c r="C78" s="263"/>
      <c r="D78" s="27"/>
      <c r="E78" s="71"/>
      <c r="F78" s="27">
        <v>2.3</v>
      </c>
      <c r="G78" s="28">
        <v>2.3</v>
      </c>
      <c r="H78" s="12"/>
      <c r="I78" s="9"/>
      <c r="J78" s="12"/>
      <c r="K78" s="17"/>
      <c r="L78" s="5"/>
      <c r="M78" s="5"/>
      <c r="N78" s="5"/>
      <c r="O78" s="5"/>
      <c r="P78" s="5"/>
      <c r="Q78" s="5"/>
      <c r="R78" s="5"/>
      <c r="S78" s="5"/>
    </row>
    <row r="79" spans="1:19" ht="12.75">
      <c r="A79" s="261" t="s">
        <v>32</v>
      </c>
      <c r="B79" s="262"/>
      <c r="C79" s="263"/>
      <c r="D79" s="27"/>
      <c r="E79" s="71"/>
      <c r="F79" s="27">
        <v>2.3</v>
      </c>
      <c r="G79" s="28">
        <v>2.3</v>
      </c>
      <c r="H79" s="12"/>
      <c r="I79" s="9"/>
      <c r="J79" s="12"/>
      <c r="K79" s="17"/>
      <c r="L79" s="5"/>
      <c r="M79" s="5"/>
      <c r="N79" s="5"/>
      <c r="O79" s="5"/>
      <c r="P79" s="5"/>
      <c r="Q79" s="5"/>
      <c r="R79" s="5"/>
      <c r="S79" s="5"/>
    </row>
    <row r="80" spans="1:19" ht="12.75">
      <c r="A80" s="261" t="s">
        <v>59</v>
      </c>
      <c r="B80" s="262"/>
      <c r="C80" s="263"/>
      <c r="D80" s="27"/>
      <c r="E80" s="71"/>
      <c r="F80" s="27">
        <v>0.025</v>
      </c>
      <c r="G80" s="28">
        <v>0.025</v>
      </c>
      <c r="H80" s="12"/>
      <c r="I80" s="9"/>
      <c r="J80" s="12"/>
      <c r="K80" s="17"/>
      <c r="L80" s="5"/>
      <c r="M80" s="5"/>
      <c r="N80" s="5"/>
      <c r="O80" s="5"/>
      <c r="P80" s="5"/>
      <c r="Q80" s="5"/>
      <c r="R80" s="5"/>
      <c r="S80" s="5"/>
    </row>
    <row r="81" spans="1:19" ht="12.75">
      <c r="A81" s="261" t="s">
        <v>224</v>
      </c>
      <c r="B81" s="262"/>
      <c r="C81" s="263"/>
      <c r="D81" s="27"/>
      <c r="E81" s="71"/>
      <c r="F81" s="27">
        <v>25</v>
      </c>
      <c r="G81" s="28">
        <v>25</v>
      </c>
      <c r="H81" s="12"/>
      <c r="I81" s="9"/>
      <c r="J81" s="12"/>
      <c r="K81" s="17"/>
      <c r="L81" s="5"/>
      <c r="M81" s="5"/>
      <c r="N81" s="5"/>
      <c r="O81" s="5"/>
      <c r="P81" s="5"/>
      <c r="Q81" s="5"/>
      <c r="R81" s="5"/>
      <c r="S81" s="5"/>
    </row>
    <row r="82" spans="1:19" ht="12.75">
      <c r="A82" s="225" t="s">
        <v>251</v>
      </c>
      <c r="B82" s="226"/>
      <c r="C82" s="227"/>
      <c r="D82" s="46" t="s">
        <v>270</v>
      </c>
      <c r="E82" s="18">
        <v>200</v>
      </c>
      <c r="F82" s="12"/>
      <c r="G82" s="19"/>
      <c r="H82" s="55">
        <v>1.47</v>
      </c>
      <c r="I82" s="55">
        <v>0</v>
      </c>
      <c r="J82" s="55">
        <v>22.8</v>
      </c>
      <c r="K82" s="55">
        <v>97.07</v>
      </c>
      <c r="L82" s="59">
        <v>0.03</v>
      </c>
      <c r="M82" s="59">
        <v>14.8</v>
      </c>
      <c r="N82" s="59">
        <v>0</v>
      </c>
      <c r="O82" s="59">
        <v>0</v>
      </c>
      <c r="P82" s="59">
        <v>34.67</v>
      </c>
      <c r="Q82" s="59">
        <v>36</v>
      </c>
      <c r="R82" s="59">
        <v>12</v>
      </c>
      <c r="S82" s="59">
        <v>0.67</v>
      </c>
    </row>
    <row r="83" spans="1:19" ht="12.75">
      <c r="A83" s="208" t="s">
        <v>12</v>
      </c>
      <c r="B83" s="209"/>
      <c r="C83" s="210"/>
      <c r="D83" s="5"/>
      <c r="E83" s="8"/>
      <c r="F83" s="5"/>
      <c r="G83" s="7"/>
      <c r="H83" s="6">
        <v>5.8</v>
      </c>
      <c r="I83" s="6">
        <v>5</v>
      </c>
      <c r="J83" s="6">
        <v>8.4</v>
      </c>
      <c r="K83" s="6">
        <v>102</v>
      </c>
      <c r="L83" s="6">
        <v>0.04</v>
      </c>
      <c r="M83" s="6">
        <v>0.6</v>
      </c>
      <c r="N83" s="6">
        <v>40</v>
      </c>
      <c r="O83" s="6">
        <v>0.26</v>
      </c>
      <c r="P83" s="6">
        <v>248</v>
      </c>
      <c r="Q83" s="6">
        <v>184</v>
      </c>
      <c r="R83" s="6">
        <v>28</v>
      </c>
      <c r="S83" s="6">
        <v>0.2</v>
      </c>
    </row>
    <row r="84" spans="1:19" ht="12.75">
      <c r="A84" s="204"/>
      <c r="B84" s="205"/>
      <c r="C84" s="206"/>
      <c r="D84" s="211" t="s">
        <v>16</v>
      </c>
      <c r="E84" s="256"/>
      <c r="F84" s="256"/>
      <c r="G84" s="257"/>
      <c r="H84" s="5"/>
      <c r="I84" s="5"/>
      <c r="J84" s="5"/>
      <c r="K84" s="42"/>
      <c r="L84" s="5"/>
      <c r="M84" s="5"/>
      <c r="N84" s="5"/>
      <c r="O84" s="5"/>
      <c r="P84" s="5"/>
      <c r="Q84" s="5"/>
      <c r="R84" s="5"/>
      <c r="S84" s="5"/>
    </row>
    <row r="85" spans="1:19" ht="12.75">
      <c r="A85" s="195" t="s">
        <v>342</v>
      </c>
      <c r="B85" s="196"/>
      <c r="C85" s="197"/>
      <c r="D85" s="46" t="s">
        <v>247</v>
      </c>
      <c r="E85" s="46">
        <v>80</v>
      </c>
      <c r="F85" s="46"/>
      <c r="G85" s="46"/>
      <c r="H85" s="46">
        <v>12.13</v>
      </c>
      <c r="I85" s="46">
        <v>2.93</v>
      </c>
      <c r="J85" s="46">
        <v>1.5</v>
      </c>
      <c r="K85" s="46">
        <v>80.93</v>
      </c>
      <c r="L85" s="59">
        <v>0.08</v>
      </c>
      <c r="M85" s="59">
        <v>1.2</v>
      </c>
      <c r="N85" s="59">
        <v>14.8</v>
      </c>
      <c r="O85" s="59">
        <v>0</v>
      </c>
      <c r="P85" s="59">
        <v>28.8</v>
      </c>
      <c r="Q85" s="59">
        <v>176.93</v>
      </c>
      <c r="R85" s="59">
        <v>28.53</v>
      </c>
      <c r="S85" s="59">
        <v>0.55</v>
      </c>
    </row>
    <row r="86" spans="1:19" ht="12.75">
      <c r="A86" s="195" t="s">
        <v>266</v>
      </c>
      <c r="B86" s="196"/>
      <c r="C86" s="197"/>
      <c r="D86" s="46"/>
      <c r="E86" s="46"/>
      <c r="F86" s="46"/>
      <c r="G86" s="46"/>
      <c r="H86" s="46"/>
      <c r="I86" s="46"/>
      <c r="J86" s="46"/>
      <c r="K86" s="46"/>
      <c r="L86" s="11"/>
      <c r="M86" s="11"/>
      <c r="N86" s="11"/>
      <c r="O86" s="11"/>
      <c r="P86" s="11"/>
      <c r="Q86" s="11"/>
      <c r="R86" s="11"/>
      <c r="S86" s="11"/>
    </row>
    <row r="87" spans="1:19" ht="12.75">
      <c r="A87" s="198" t="s">
        <v>409</v>
      </c>
      <c r="B87" s="205"/>
      <c r="C87" s="206"/>
      <c r="D87" s="11"/>
      <c r="E87" s="11"/>
      <c r="F87" s="11">
        <v>130</v>
      </c>
      <c r="G87" s="11">
        <v>97.6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2.75">
      <c r="A88" s="204" t="s">
        <v>29</v>
      </c>
      <c r="B88" s="205"/>
      <c r="C88" s="206"/>
      <c r="D88" s="11"/>
      <c r="E88" s="11"/>
      <c r="F88" s="11">
        <v>5</v>
      </c>
      <c r="G88" s="11">
        <v>5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2.75">
      <c r="A89" s="201" t="s">
        <v>70</v>
      </c>
      <c r="B89" s="202"/>
      <c r="C89" s="203"/>
      <c r="D89" s="11"/>
      <c r="E89" s="11"/>
      <c r="F89" s="11">
        <v>6.4</v>
      </c>
      <c r="G89" s="11">
        <v>6.4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2.75">
      <c r="A90" s="201" t="s">
        <v>35</v>
      </c>
      <c r="B90" s="202"/>
      <c r="C90" s="203"/>
      <c r="D90" s="11"/>
      <c r="E90" s="11"/>
      <c r="F90" s="11">
        <v>0.2</v>
      </c>
      <c r="G90" s="11">
        <v>0.2</v>
      </c>
      <c r="H90" s="11"/>
      <c r="I90" s="10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2.75">
      <c r="A91" s="201" t="s">
        <v>293</v>
      </c>
      <c r="B91" s="202"/>
      <c r="C91" s="203"/>
      <c r="D91" s="11"/>
      <c r="E91" s="11"/>
      <c r="F91" s="11">
        <v>1.3</v>
      </c>
      <c r="G91" s="11">
        <v>1.3</v>
      </c>
      <c r="H91" s="11"/>
      <c r="I91" s="10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2.75">
      <c r="A92" s="204" t="s">
        <v>28</v>
      </c>
      <c r="B92" s="205"/>
      <c r="C92" s="206"/>
      <c r="D92" s="11"/>
      <c r="E92" s="11"/>
      <c r="F92" s="11">
        <v>16</v>
      </c>
      <c r="G92" s="11">
        <v>12.8</v>
      </c>
      <c r="H92" s="11"/>
      <c r="I92" s="10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2.75">
      <c r="A93" s="198" t="s">
        <v>27</v>
      </c>
      <c r="B93" s="199"/>
      <c r="C93" s="200"/>
      <c r="D93" s="46"/>
      <c r="E93" s="46"/>
      <c r="F93" s="123">
        <v>36.8</v>
      </c>
      <c r="G93" s="123">
        <v>28.8</v>
      </c>
      <c r="H93" s="46"/>
      <c r="I93" s="46"/>
      <c r="J93" s="46"/>
      <c r="K93" s="46"/>
      <c r="L93" s="11"/>
      <c r="M93" s="11"/>
      <c r="N93" s="11"/>
      <c r="O93" s="11"/>
      <c r="P93" s="11"/>
      <c r="Q93" s="11"/>
      <c r="R93" s="11"/>
      <c r="S93" s="11"/>
    </row>
    <row r="94" spans="1:19" ht="12.75">
      <c r="A94" s="201" t="s">
        <v>31</v>
      </c>
      <c r="B94" s="202"/>
      <c r="C94" s="203"/>
      <c r="D94" s="11"/>
      <c r="E94" s="11"/>
      <c r="F94" s="11">
        <v>0.02</v>
      </c>
      <c r="G94" s="52">
        <v>0.02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2.75">
      <c r="A95" s="201" t="s">
        <v>224</v>
      </c>
      <c r="B95" s="202"/>
      <c r="C95" s="203"/>
      <c r="D95" s="11"/>
      <c r="E95" s="11"/>
      <c r="F95" s="11">
        <v>24.8</v>
      </c>
      <c r="G95" s="11">
        <v>24.8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2.75">
      <c r="A96" s="204" t="s">
        <v>20</v>
      </c>
      <c r="B96" s="205"/>
      <c r="C96" s="206"/>
      <c r="D96" s="11"/>
      <c r="E96" s="11"/>
      <c r="F96" s="11">
        <v>0.5</v>
      </c>
      <c r="G96" s="11">
        <v>0.5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2.75">
      <c r="A97" s="208" t="s">
        <v>84</v>
      </c>
      <c r="B97" s="209"/>
      <c r="C97" s="210"/>
      <c r="D97" s="59" t="s">
        <v>285</v>
      </c>
      <c r="E97" s="59">
        <v>180</v>
      </c>
      <c r="F97" s="59"/>
      <c r="G97" s="59"/>
      <c r="H97" s="59">
        <v>10.56</v>
      </c>
      <c r="I97" s="59">
        <v>8.13</v>
      </c>
      <c r="J97" s="59">
        <v>31.84</v>
      </c>
      <c r="K97" s="59">
        <v>241.4</v>
      </c>
      <c r="L97" s="59">
        <v>0.37</v>
      </c>
      <c r="M97" s="59">
        <v>6.18</v>
      </c>
      <c r="N97" s="59">
        <v>38.93</v>
      </c>
      <c r="O97" s="59">
        <v>0.14</v>
      </c>
      <c r="P97" s="59">
        <v>105.49</v>
      </c>
      <c r="Q97" s="59">
        <v>18.55</v>
      </c>
      <c r="R97" s="59">
        <v>53.43</v>
      </c>
      <c r="S97" s="59">
        <v>3.52</v>
      </c>
    </row>
    <row r="98" spans="1:19" ht="12.75">
      <c r="A98" s="201" t="s">
        <v>26</v>
      </c>
      <c r="B98" s="202"/>
      <c r="C98" s="203"/>
      <c r="D98" s="11"/>
      <c r="E98" s="11"/>
      <c r="F98" s="11">
        <v>76</v>
      </c>
      <c r="G98" s="11">
        <v>54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21" ht="12.75">
      <c r="A99" s="201" t="s">
        <v>18</v>
      </c>
      <c r="B99" s="202"/>
      <c r="C99" s="203"/>
      <c r="D99" s="11"/>
      <c r="E99" s="11"/>
      <c r="F99" s="11">
        <v>29</v>
      </c>
      <c r="G99" s="124">
        <v>27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85"/>
      <c r="U99" s="85"/>
    </row>
    <row r="100" spans="1:19" ht="12.75">
      <c r="A100" s="201" t="s">
        <v>33</v>
      </c>
      <c r="B100" s="202"/>
      <c r="C100" s="203"/>
      <c r="D100" s="11"/>
      <c r="E100" s="11"/>
      <c r="F100" s="11">
        <v>8</v>
      </c>
      <c r="G100" s="11">
        <v>8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2.75">
      <c r="A101" s="204" t="s">
        <v>20</v>
      </c>
      <c r="B101" s="205"/>
      <c r="C101" s="206"/>
      <c r="D101" s="11"/>
      <c r="E101" s="11"/>
      <c r="F101" s="11">
        <v>0.6</v>
      </c>
      <c r="G101" s="11">
        <v>0.6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21" s="85" customFormat="1" ht="12.75">
      <c r="A102" s="201" t="s">
        <v>49</v>
      </c>
      <c r="B102" s="202"/>
      <c r="C102" s="203"/>
      <c r="D102" s="66"/>
      <c r="E102" s="66"/>
      <c r="F102" s="66">
        <v>50.1</v>
      </c>
      <c r="G102" s="66">
        <v>50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/>
      <c r="U102"/>
    </row>
    <row r="103" spans="1:19" ht="14.25" customHeight="1">
      <c r="A103" s="195" t="s">
        <v>37</v>
      </c>
      <c r="B103" s="196"/>
      <c r="C103" s="197"/>
      <c r="D103" s="46" t="s">
        <v>65</v>
      </c>
      <c r="E103" s="46" t="s">
        <v>38</v>
      </c>
      <c r="F103" s="12"/>
      <c r="G103" s="12"/>
      <c r="H103" s="54">
        <v>0.07</v>
      </c>
      <c r="I103" s="55">
        <v>0.02</v>
      </c>
      <c r="J103" s="54">
        <v>15</v>
      </c>
      <c r="K103" s="62">
        <v>60</v>
      </c>
      <c r="L103" s="59">
        <v>0</v>
      </c>
      <c r="M103" s="59">
        <v>0.03</v>
      </c>
      <c r="N103" s="59">
        <v>0</v>
      </c>
      <c r="O103" s="59">
        <v>0</v>
      </c>
      <c r="P103" s="59">
        <v>11.1</v>
      </c>
      <c r="Q103" s="59">
        <v>2.8</v>
      </c>
      <c r="R103" s="59">
        <v>1.4</v>
      </c>
      <c r="S103" s="59">
        <v>0.28</v>
      </c>
    </row>
    <row r="104" spans="1:19" ht="12.75" customHeight="1">
      <c r="A104" s="284" t="s">
        <v>289</v>
      </c>
      <c r="B104" s="285"/>
      <c r="C104" s="286"/>
      <c r="D104" s="11"/>
      <c r="E104" s="11"/>
      <c r="F104" s="5">
        <v>0.4</v>
      </c>
      <c r="G104" s="5">
        <v>0.4</v>
      </c>
      <c r="H104" s="5"/>
      <c r="I104" s="5"/>
      <c r="J104" s="5"/>
      <c r="K104" s="42"/>
      <c r="L104" s="5"/>
      <c r="M104" s="5"/>
      <c r="N104" s="5"/>
      <c r="O104" s="5"/>
      <c r="P104" s="5"/>
      <c r="Q104" s="5"/>
      <c r="R104" s="5"/>
      <c r="S104" s="5"/>
    </row>
    <row r="105" spans="1:19" ht="13.5" customHeight="1">
      <c r="A105" s="284" t="s">
        <v>293</v>
      </c>
      <c r="B105" s="285"/>
      <c r="C105" s="286"/>
      <c r="D105" s="11"/>
      <c r="E105" s="11"/>
      <c r="F105" s="5">
        <v>15</v>
      </c>
      <c r="G105" s="5">
        <v>15</v>
      </c>
      <c r="H105" s="5"/>
      <c r="I105" s="5"/>
      <c r="J105" s="5"/>
      <c r="K105" s="42"/>
      <c r="L105" s="5"/>
      <c r="M105" s="5"/>
      <c r="N105" s="5"/>
      <c r="O105" s="5"/>
      <c r="P105" s="5"/>
      <c r="Q105" s="5"/>
      <c r="R105" s="5"/>
      <c r="S105" s="5"/>
    </row>
    <row r="106" spans="1:21" s="85" customFormat="1" ht="12.75">
      <c r="A106" s="204" t="s">
        <v>224</v>
      </c>
      <c r="B106" s="205"/>
      <c r="C106" s="206"/>
      <c r="D106" s="66"/>
      <c r="E106" s="66"/>
      <c r="F106" s="9">
        <v>200</v>
      </c>
      <c r="G106" s="9">
        <v>200</v>
      </c>
      <c r="H106" s="9"/>
      <c r="I106" s="9"/>
      <c r="J106" s="9"/>
      <c r="K106" s="68"/>
      <c r="L106" s="9"/>
      <c r="M106" s="9"/>
      <c r="N106" s="9"/>
      <c r="O106" s="9"/>
      <c r="P106" s="9"/>
      <c r="Q106" s="9"/>
      <c r="R106" s="9"/>
      <c r="S106" s="9"/>
      <c r="T106"/>
      <c r="U106"/>
    </row>
    <row r="107" spans="1:19" ht="12.75">
      <c r="A107" s="195" t="s">
        <v>426</v>
      </c>
      <c r="B107" s="196"/>
      <c r="C107" s="197"/>
      <c r="D107" s="11"/>
      <c r="E107" s="46">
        <v>15</v>
      </c>
      <c r="F107" s="46"/>
      <c r="G107" s="46"/>
      <c r="H107" s="46">
        <v>0.84</v>
      </c>
      <c r="I107" s="46">
        <v>0.16</v>
      </c>
      <c r="J107" s="46">
        <v>7.4</v>
      </c>
      <c r="K107" s="48">
        <v>34.51</v>
      </c>
      <c r="L107" s="59">
        <v>0.15</v>
      </c>
      <c r="M107" s="59">
        <v>0</v>
      </c>
      <c r="N107" s="59">
        <v>0</v>
      </c>
      <c r="O107" s="59">
        <v>0</v>
      </c>
      <c r="P107" s="59">
        <v>3.45</v>
      </c>
      <c r="Q107" s="59">
        <v>15.91</v>
      </c>
      <c r="R107" s="59">
        <v>3.75</v>
      </c>
      <c r="S107" s="59">
        <v>0.46</v>
      </c>
    </row>
    <row r="108" spans="1:19" ht="12.75">
      <c r="A108" s="195" t="s">
        <v>61</v>
      </c>
      <c r="B108" s="196"/>
      <c r="C108" s="197"/>
      <c r="D108" s="53"/>
      <c r="E108" s="54">
        <v>25</v>
      </c>
      <c r="F108" s="54"/>
      <c r="G108" s="54"/>
      <c r="H108" s="54">
        <v>1.97</v>
      </c>
      <c r="I108" s="54">
        <v>0.25</v>
      </c>
      <c r="J108" s="54">
        <v>0.37</v>
      </c>
      <c r="K108" s="62">
        <v>58.45</v>
      </c>
      <c r="L108" s="46">
        <v>0.02</v>
      </c>
      <c r="M108" s="46">
        <v>0</v>
      </c>
      <c r="N108" s="46">
        <v>0</v>
      </c>
      <c r="O108" s="46">
        <v>0.32</v>
      </c>
      <c r="P108" s="46">
        <v>5.75</v>
      </c>
      <c r="Q108" s="46">
        <v>21.75</v>
      </c>
      <c r="R108" s="46">
        <v>8.25</v>
      </c>
      <c r="S108" s="46">
        <v>0.27</v>
      </c>
    </row>
    <row r="109" spans="1:19" ht="12.75">
      <c r="A109" s="195" t="s">
        <v>278</v>
      </c>
      <c r="B109" s="196"/>
      <c r="C109" s="197"/>
      <c r="D109" s="54" t="s">
        <v>23</v>
      </c>
      <c r="E109" s="59">
        <v>10</v>
      </c>
      <c r="F109" s="26"/>
      <c r="G109" s="26"/>
      <c r="H109" s="54">
        <v>0.08</v>
      </c>
      <c r="I109" s="54">
        <v>7.25</v>
      </c>
      <c r="J109" s="54">
        <v>0.13</v>
      </c>
      <c r="K109" s="62">
        <v>66</v>
      </c>
      <c r="L109" s="46">
        <v>0</v>
      </c>
      <c r="M109" s="46">
        <v>0</v>
      </c>
      <c r="N109" s="46">
        <v>40</v>
      </c>
      <c r="O109" s="46">
        <v>0.01</v>
      </c>
      <c r="P109" s="46">
        <v>2.4</v>
      </c>
      <c r="Q109" s="46">
        <v>3</v>
      </c>
      <c r="R109" s="46">
        <v>0</v>
      </c>
      <c r="S109" s="46">
        <v>0.02</v>
      </c>
    </row>
    <row r="110" spans="1:19" ht="12.75">
      <c r="A110" s="208" t="s">
        <v>12</v>
      </c>
      <c r="B110" s="209"/>
      <c r="C110" s="210"/>
      <c r="D110" s="5"/>
      <c r="E110" s="5"/>
      <c r="F110" s="5"/>
      <c r="G110" s="5"/>
      <c r="H110" s="6">
        <f aca="true" t="shared" si="3" ref="H110:S110">SUM(H85:H109)</f>
        <v>25.65</v>
      </c>
      <c r="I110" s="6">
        <f t="shared" si="3"/>
        <v>18.740000000000002</v>
      </c>
      <c r="J110" s="6">
        <f t="shared" si="3"/>
        <v>56.24</v>
      </c>
      <c r="K110" s="6">
        <f t="shared" si="3"/>
        <v>541.29</v>
      </c>
      <c r="L110" s="6">
        <f t="shared" si="3"/>
        <v>0.62</v>
      </c>
      <c r="M110" s="6">
        <f t="shared" si="3"/>
        <v>7.41</v>
      </c>
      <c r="N110" s="6">
        <f t="shared" si="3"/>
        <v>93.73</v>
      </c>
      <c r="O110" s="6">
        <f t="shared" si="3"/>
        <v>0.47000000000000003</v>
      </c>
      <c r="P110" s="6">
        <f t="shared" si="3"/>
        <v>156.98999999999998</v>
      </c>
      <c r="Q110" s="6">
        <f t="shared" si="3"/>
        <v>238.94000000000003</v>
      </c>
      <c r="R110" s="6">
        <f t="shared" si="3"/>
        <v>95.36000000000001</v>
      </c>
      <c r="S110" s="6">
        <f t="shared" si="3"/>
        <v>5.1</v>
      </c>
    </row>
    <row r="111" spans="1:19" ht="12.75">
      <c r="A111" s="208" t="s">
        <v>74</v>
      </c>
      <c r="B111" s="209"/>
      <c r="C111" s="210"/>
      <c r="D111" s="5"/>
      <c r="E111" s="5"/>
      <c r="F111" s="5"/>
      <c r="G111" s="5"/>
      <c r="H111" s="6">
        <f>(H110+H83+H64+H32+H24)</f>
        <v>63.73</v>
      </c>
      <c r="I111" s="6">
        <f>(I110+I83+I64+I32+I24)</f>
        <v>44.95</v>
      </c>
      <c r="J111" s="6">
        <f>(J110+J83+J64+J32+J24)</f>
        <v>276.78</v>
      </c>
      <c r="K111" s="6">
        <f>(K110+K83+K64+K32+K24)</f>
        <v>1852.58</v>
      </c>
      <c r="L111" s="12">
        <f aca="true" t="shared" si="4" ref="L111:S111">L110+L83+L64+L32+L24</f>
        <v>1.376</v>
      </c>
      <c r="M111" s="12">
        <f t="shared" si="4"/>
        <v>32.739999999999995</v>
      </c>
      <c r="N111" s="12">
        <f t="shared" si="4"/>
        <v>315.5</v>
      </c>
      <c r="O111" s="12">
        <f t="shared" si="4"/>
        <v>1.1800000000000002</v>
      </c>
      <c r="P111" s="12">
        <f t="shared" si="4"/>
        <v>915.1500000000001</v>
      </c>
      <c r="Q111" s="12">
        <f t="shared" si="4"/>
        <v>1096.35</v>
      </c>
      <c r="R111" s="12">
        <f t="shared" si="4"/>
        <v>389.95000000000005</v>
      </c>
      <c r="S111" s="12">
        <f t="shared" si="4"/>
        <v>19.65</v>
      </c>
    </row>
  </sheetData>
  <sheetProtection/>
  <mergeCells count="134">
    <mergeCell ref="A20:C20"/>
    <mergeCell ref="J4:J5"/>
    <mergeCell ref="A24:C24"/>
    <mergeCell ref="A4:C4"/>
    <mergeCell ref="A3:C3"/>
    <mergeCell ref="A5:C5"/>
    <mergeCell ref="A6:C6"/>
    <mergeCell ref="A72:C72"/>
    <mergeCell ref="A73:C73"/>
    <mergeCell ref="A74:C74"/>
    <mergeCell ref="A67:C67"/>
    <mergeCell ref="I1:K1"/>
    <mergeCell ref="C2:G2"/>
    <mergeCell ref="A1:B1"/>
    <mergeCell ref="C1:D1"/>
    <mergeCell ref="A2:B2"/>
    <mergeCell ref="E1:G1"/>
    <mergeCell ref="A111:C111"/>
    <mergeCell ref="A64:C64"/>
    <mergeCell ref="A93:C93"/>
    <mergeCell ref="A110:C110"/>
    <mergeCell ref="A94:C94"/>
    <mergeCell ref="A95:C95"/>
    <mergeCell ref="A96:C96"/>
    <mergeCell ref="A90:C90"/>
    <mergeCell ref="A79:C79"/>
    <mergeCell ref="A68:C68"/>
    <mergeCell ref="D6:G6"/>
    <mergeCell ref="A12:C12"/>
    <mergeCell ref="L4:L5"/>
    <mergeCell ref="M4:M5"/>
    <mergeCell ref="N4:N5"/>
    <mergeCell ref="O4:O5"/>
    <mergeCell ref="A7:C7"/>
    <mergeCell ref="A8:C8"/>
    <mergeCell ref="A9:C9"/>
    <mergeCell ref="A10:C10"/>
    <mergeCell ref="P4:P5"/>
    <mergeCell ref="H3:K3"/>
    <mergeCell ref="H4:H5"/>
    <mergeCell ref="Q4:Q5"/>
    <mergeCell ref="P3:S3"/>
    <mergeCell ref="S4:S5"/>
    <mergeCell ref="L3:O3"/>
    <mergeCell ref="R4:R5"/>
    <mergeCell ref="I4:I5"/>
    <mergeCell ref="A17:C17"/>
    <mergeCell ref="A18:C18"/>
    <mergeCell ref="A11:C11"/>
    <mergeCell ref="A25:C25"/>
    <mergeCell ref="A16:C16"/>
    <mergeCell ref="A13:C13"/>
    <mergeCell ref="A14:C14"/>
    <mergeCell ref="A19:C19"/>
    <mergeCell ref="A15:C15"/>
    <mergeCell ref="A21:C21"/>
    <mergeCell ref="D25:G25"/>
    <mergeCell ref="D33:G33"/>
    <mergeCell ref="A28:C28"/>
    <mergeCell ref="A29:C29"/>
    <mergeCell ref="A86:C86"/>
    <mergeCell ref="A91:C91"/>
    <mergeCell ref="D65:G65"/>
    <mergeCell ref="A83:C83"/>
    <mergeCell ref="A34:C34"/>
    <mergeCell ref="D84:G84"/>
    <mergeCell ref="A109:C109"/>
    <mergeCell ref="A87:C87"/>
    <mergeCell ref="A88:C88"/>
    <mergeCell ref="A97:C97"/>
    <mergeCell ref="A103:C103"/>
    <mergeCell ref="A104:C104"/>
    <mergeCell ref="A99:C99"/>
    <mergeCell ref="A92:C92"/>
    <mergeCell ref="A89:C89"/>
    <mergeCell ref="A98:C98"/>
    <mergeCell ref="A58:C58"/>
    <mergeCell ref="A59:C59"/>
    <mergeCell ref="A42:C42"/>
    <mergeCell ref="A56:C56"/>
    <mergeCell ref="A40:C40"/>
    <mergeCell ref="A61:C61"/>
    <mergeCell ref="A51:C51"/>
    <mergeCell ref="A32:C32"/>
    <mergeCell ref="A31:C31"/>
    <mergeCell ref="A23:C23"/>
    <mergeCell ref="A30:C30"/>
    <mergeCell ref="A35:C35"/>
    <mergeCell ref="A36:C36"/>
    <mergeCell ref="A38:C38"/>
    <mergeCell ref="A44:C44"/>
    <mergeCell ref="A45:C45"/>
    <mergeCell ref="A49:C49"/>
    <mergeCell ref="A41:C41"/>
    <mergeCell ref="A33:C33"/>
    <mergeCell ref="A102:C102"/>
    <mergeCell ref="A62:C62"/>
    <mergeCell ref="A55:C55"/>
    <mergeCell ref="A60:C60"/>
    <mergeCell ref="A105:C105"/>
    <mergeCell ref="A22:C22"/>
    <mergeCell ref="A26:C26"/>
    <mergeCell ref="A27:C27"/>
    <mergeCell ref="A50:C50"/>
    <mergeCell ref="A37:C37"/>
    <mergeCell ref="A108:C108"/>
    <mergeCell ref="A80:C80"/>
    <mergeCell ref="A81:C81"/>
    <mergeCell ref="A82:C82"/>
    <mergeCell ref="A100:C100"/>
    <mergeCell ref="A85:C85"/>
    <mergeCell ref="A84:C84"/>
    <mergeCell ref="A107:C107"/>
    <mergeCell ref="A106:C106"/>
    <mergeCell ref="A101:C101"/>
    <mergeCell ref="A63:C63"/>
    <mergeCell ref="A70:C70"/>
    <mergeCell ref="A66:C66"/>
    <mergeCell ref="A69:C69"/>
    <mergeCell ref="A65:C65"/>
    <mergeCell ref="A78:C78"/>
    <mergeCell ref="A77:C77"/>
    <mergeCell ref="A76:C76"/>
    <mergeCell ref="A75:C75"/>
    <mergeCell ref="A71:C71"/>
    <mergeCell ref="A48:C48"/>
    <mergeCell ref="A43:C43"/>
    <mergeCell ref="A39:C39"/>
    <mergeCell ref="A46:C46"/>
    <mergeCell ref="A47:C47"/>
    <mergeCell ref="A57:C57"/>
    <mergeCell ref="A53:C53"/>
    <mergeCell ref="A54:C54"/>
    <mergeCell ref="A52:C52"/>
  </mergeCells>
  <printOptions/>
  <pageMargins left="0.75" right="0.75" top="0.2" bottom="0.16" header="0.17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73">
      <selection activeCell="I94" sqref="I94"/>
    </sheetView>
  </sheetViews>
  <sheetFormatPr defaultColWidth="9.00390625" defaultRowHeight="12.75"/>
  <cols>
    <col min="1" max="2" width="9.75390625" style="0" customWidth="1"/>
    <col min="3" max="3" width="12.00390625" style="0" customWidth="1"/>
    <col min="4" max="4" width="7.625" style="0" customWidth="1"/>
    <col min="5" max="5" width="7.125" style="0" customWidth="1"/>
    <col min="6" max="6" width="6.25390625" style="0" customWidth="1"/>
    <col min="7" max="11" width="5.75390625" style="0" customWidth="1"/>
    <col min="12" max="12" width="7.625" style="0" customWidth="1"/>
    <col min="13" max="13" width="5.625" style="0" customWidth="1"/>
    <col min="14" max="14" width="6.00390625" style="0" customWidth="1"/>
    <col min="15" max="15" width="5.00390625" style="0" customWidth="1"/>
    <col min="16" max="16" width="5.875" style="0" customWidth="1"/>
    <col min="17" max="19" width="6.75390625" style="0" customWidth="1"/>
  </cols>
  <sheetData>
    <row r="1" spans="1:9" ht="12.75">
      <c r="A1" s="276" t="s">
        <v>100</v>
      </c>
      <c r="B1" s="276"/>
      <c r="C1" s="276" t="s">
        <v>442</v>
      </c>
      <c r="D1" s="276"/>
      <c r="E1" s="276"/>
      <c r="F1" s="276"/>
      <c r="G1" s="276"/>
      <c r="H1" s="244" t="s">
        <v>173</v>
      </c>
      <c r="I1" s="274"/>
    </row>
    <row r="2" spans="1:7" ht="12.75">
      <c r="A2" s="297" t="s">
        <v>104</v>
      </c>
      <c r="B2" s="297"/>
      <c r="C2" s="297" t="s">
        <v>259</v>
      </c>
      <c r="D2" s="297"/>
      <c r="E2" s="297"/>
      <c r="F2" s="297"/>
      <c r="G2" s="297"/>
    </row>
    <row r="3" spans="1:19" ht="12.75">
      <c r="A3" s="278" t="s">
        <v>0</v>
      </c>
      <c r="B3" s="279"/>
      <c r="C3" s="280"/>
      <c r="D3" s="44" t="s">
        <v>3</v>
      </c>
      <c r="E3" s="45" t="s">
        <v>4</v>
      </c>
      <c r="F3" s="45" t="s">
        <v>5</v>
      </c>
      <c r="G3" s="45" t="s">
        <v>6</v>
      </c>
      <c r="H3" s="287" t="s">
        <v>7</v>
      </c>
      <c r="I3" s="288"/>
      <c r="J3" s="288"/>
      <c r="K3" s="289"/>
      <c r="L3" s="287" t="s">
        <v>154</v>
      </c>
      <c r="M3" s="288"/>
      <c r="N3" s="288"/>
      <c r="O3" s="289"/>
      <c r="P3" s="287" t="s">
        <v>130</v>
      </c>
      <c r="Q3" s="288"/>
      <c r="R3" s="288"/>
      <c r="S3" s="289"/>
    </row>
    <row r="4" spans="1:19" ht="12.75">
      <c r="A4" s="252" t="s">
        <v>1</v>
      </c>
      <c r="B4" s="238"/>
      <c r="C4" s="294"/>
      <c r="D4" s="24" t="s">
        <v>149</v>
      </c>
      <c r="E4" s="24" t="s">
        <v>164</v>
      </c>
      <c r="F4" s="24" t="s">
        <v>164</v>
      </c>
      <c r="G4" s="24" t="s">
        <v>164</v>
      </c>
      <c r="H4" s="290" t="s">
        <v>8</v>
      </c>
      <c r="I4" s="290" t="s">
        <v>9</v>
      </c>
      <c r="J4" s="290" t="s">
        <v>10</v>
      </c>
      <c r="K4" s="45" t="s">
        <v>132</v>
      </c>
      <c r="L4" s="290" t="s">
        <v>127</v>
      </c>
      <c r="M4" s="290" t="s">
        <v>120</v>
      </c>
      <c r="N4" s="290" t="s">
        <v>121</v>
      </c>
      <c r="O4" s="290" t="s">
        <v>128</v>
      </c>
      <c r="P4" s="290" t="s">
        <v>122</v>
      </c>
      <c r="Q4" s="290" t="s">
        <v>123</v>
      </c>
      <c r="R4" s="290" t="s">
        <v>124</v>
      </c>
      <c r="S4" s="290" t="s">
        <v>125</v>
      </c>
    </row>
    <row r="5" spans="1:19" ht="12.75">
      <c r="A5" s="292" t="s">
        <v>2</v>
      </c>
      <c r="B5" s="275"/>
      <c r="C5" s="293"/>
      <c r="D5" s="26" t="s">
        <v>131</v>
      </c>
      <c r="E5" s="26"/>
      <c r="F5" s="26"/>
      <c r="G5" s="26"/>
      <c r="H5" s="291"/>
      <c r="I5" s="291"/>
      <c r="J5" s="291"/>
      <c r="K5" s="26" t="s">
        <v>148</v>
      </c>
      <c r="L5" s="291"/>
      <c r="M5" s="291"/>
      <c r="N5" s="291"/>
      <c r="O5" s="291"/>
      <c r="P5" s="291"/>
      <c r="Q5" s="291"/>
      <c r="R5" s="291"/>
      <c r="S5" s="291"/>
    </row>
    <row r="6" spans="1:19" ht="12.75">
      <c r="A6" s="201"/>
      <c r="B6" s="202"/>
      <c r="C6" s="203"/>
      <c r="D6" s="256" t="s">
        <v>11</v>
      </c>
      <c r="E6" s="256"/>
      <c r="F6" s="256"/>
      <c r="G6" s="256"/>
      <c r="H6" s="2"/>
      <c r="I6" s="2"/>
      <c r="J6" s="2"/>
      <c r="K6" s="40"/>
      <c r="L6" s="5"/>
      <c r="M6" s="5"/>
      <c r="N6" s="5"/>
      <c r="O6" s="5"/>
      <c r="P6" s="5"/>
      <c r="Q6" s="5"/>
      <c r="R6" s="5"/>
      <c r="S6" s="5"/>
    </row>
    <row r="7" spans="1:19" ht="12.75">
      <c r="A7" s="195" t="s">
        <v>297</v>
      </c>
      <c r="B7" s="196"/>
      <c r="C7" s="197"/>
      <c r="D7" s="46" t="s">
        <v>202</v>
      </c>
      <c r="E7" s="46">
        <v>130</v>
      </c>
      <c r="F7" s="46"/>
      <c r="G7" s="46"/>
      <c r="H7" s="46">
        <v>13.19</v>
      </c>
      <c r="I7" s="54">
        <v>26.89</v>
      </c>
      <c r="J7" s="46">
        <v>1.95</v>
      </c>
      <c r="K7" s="46">
        <v>303.18</v>
      </c>
      <c r="L7" s="59">
        <v>0.11</v>
      </c>
      <c r="M7" s="59">
        <v>0.19</v>
      </c>
      <c r="N7" s="59">
        <v>247.57</v>
      </c>
      <c r="O7" s="59">
        <v>0.41</v>
      </c>
      <c r="P7" s="59">
        <v>84.63</v>
      </c>
      <c r="Q7" s="59">
        <v>207.95</v>
      </c>
      <c r="R7" s="59">
        <v>16.91</v>
      </c>
      <c r="S7" s="59">
        <v>2.46</v>
      </c>
    </row>
    <row r="8" spans="1:19" ht="12.75">
      <c r="A8" s="284" t="s">
        <v>46</v>
      </c>
      <c r="B8" s="285"/>
      <c r="C8" s="286"/>
      <c r="D8" s="70"/>
      <c r="E8" s="70"/>
      <c r="F8" s="70">
        <v>80</v>
      </c>
      <c r="G8" s="70">
        <v>80</v>
      </c>
      <c r="H8" s="54"/>
      <c r="I8" s="46"/>
      <c r="J8" s="54"/>
      <c r="K8" s="54"/>
      <c r="L8" s="11"/>
      <c r="M8" s="11"/>
      <c r="N8" s="11"/>
      <c r="O8" s="11"/>
      <c r="P8" s="11"/>
      <c r="Q8" s="11"/>
      <c r="R8" s="11"/>
      <c r="S8" s="11"/>
    </row>
    <row r="9" spans="1:19" ht="12.75">
      <c r="A9" s="201" t="s">
        <v>96</v>
      </c>
      <c r="B9" s="202"/>
      <c r="C9" s="203"/>
      <c r="D9" s="53"/>
      <c r="E9" s="53"/>
      <c r="F9" s="53">
        <v>30</v>
      </c>
      <c r="G9" s="53">
        <v>30</v>
      </c>
      <c r="H9" s="53"/>
      <c r="I9" s="11"/>
      <c r="J9" s="53"/>
      <c r="K9" s="53"/>
      <c r="L9" s="11"/>
      <c r="M9" s="11"/>
      <c r="N9" s="11"/>
      <c r="O9" s="11"/>
      <c r="P9" s="11"/>
      <c r="Q9" s="11"/>
      <c r="R9" s="11"/>
      <c r="S9" s="11"/>
    </row>
    <row r="10" spans="1:19" ht="12.75">
      <c r="A10" s="201" t="s">
        <v>55</v>
      </c>
      <c r="B10" s="202"/>
      <c r="C10" s="203"/>
      <c r="D10" s="53"/>
      <c r="E10" s="53"/>
      <c r="F10" s="53">
        <v>33</v>
      </c>
      <c r="G10" s="53">
        <v>32</v>
      </c>
      <c r="H10" s="53"/>
      <c r="I10" s="53"/>
      <c r="J10" s="53"/>
      <c r="K10" s="53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201" t="s">
        <v>33</v>
      </c>
      <c r="B11" s="202"/>
      <c r="C11" s="203"/>
      <c r="D11" s="53"/>
      <c r="E11" s="53"/>
      <c r="F11" s="53">
        <v>2</v>
      </c>
      <c r="G11" s="53">
        <v>2</v>
      </c>
      <c r="H11" s="53"/>
      <c r="I11" s="53"/>
      <c r="J11" s="53"/>
      <c r="K11" s="53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201" t="s">
        <v>20</v>
      </c>
      <c r="B12" s="202"/>
      <c r="C12" s="203"/>
      <c r="D12" s="53"/>
      <c r="E12" s="53"/>
      <c r="F12" s="53">
        <v>0.4</v>
      </c>
      <c r="G12" s="53">
        <v>0.4</v>
      </c>
      <c r="H12" s="53"/>
      <c r="I12" s="53"/>
      <c r="J12" s="53"/>
      <c r="K12" s="53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95" t="s">
        <v>191</v>
      </c>
      <c r="B13" s="196"/>
      <c r="C13" s="197"/>
      <c r="D13" s="54"/>
      <c r="E13" s="54">
        <v>100</v>
      </c>
      <c r="F13" s="54">
        <v>103</v>
      </c>
      <c r="G13" s="54">
        <v>100</v>
      </c>
      <c r="H13" s="54">
        <v>1</v>
      </c>
      <c r="I13" s="54">
        <v>7</v>
      </c>
      <c r="J13" s="54">
        <v>7</v>
      </c>
      <c r="K13" s="54">
        <v>97</v>
      </c>
      <c r="L13" s="46">
        <v>0.04</v>
      </c>
      <c r="M13" s="59">
        <v>6.51</v>
      </c>
      <c r="N13" s="59">
        <v>0</v>
      </c>
      <c r="O13" s="59">
        <v>0</v>
      </c>
      <c r="P13" s="59">
        <v>98.42</v>
      </c>
      <c r="Q13" s="59">
        <v>55.67</v>
      </c>
      <c r="R13" s="59">
        <v>17.27</v>
      </c>
      <c r="S13" s="59">
        <v>0.69</v>
      </c>
    </row>
    <row r="14" spans="1:19" ht="12.75">
      <c r="A14" s="195" t="s">
        <v>298</v>
      </c>
      <c r="B14" s="196"/>
      <c r="C14" s="197"/>
      <c r="D14" s="54"/>
      <c r="E14" s="26"/>
      <c r="F14" s="26"/>
      <c r="G14" s="26"/>
      <c r="H14" s="26"/>
      <c r="I14" s="26"/>
      <c r="J14" s="26"/>
      <c r="K14" s="37"/>
      <c r="L14" s="5"/>
      <c r="M14" s="5"/>
      <c r="N14" s="5"/>
      <c r="O14" s="5"/>
      <c r="P14" s="5"/>
      <c r="Q14" s="5"/>
      <c r="R14" s="5"/>
      <c r="S14" s="5"/>
    </row>
    <row r="15" spans="1:19" ht="12.75">
      <c r="A15" s="225" t="s">
        <v>37</v>
      </c>
      <c r="B15" s="226"/>
      <c r="C15" s="227"/>
      <c r="D15" s="46" t="s">
        <v>65</v>
      </c>
      <c r="E15" s="46" t="s">
        <v>38</v>
      </c>
      <c r="F15" s="26"/>
      <c r="G15" s="1"/>
      <c r="H15" s="54">
        <v>0.07</v>
      </c>
      <c r="I15" s="55">
        <v>0.02</v>
      </c>
      <c r="J15" s="54">
        <v>15</v>
      </c>
      <c r="K15" s="62">
        <v>60</v>
      </c>
      <c r="L15" s="59">
        <v>0</v>
      </c>
      <c r="M15" s="59">
        <v>0.03</v>
      </c>
      <c r="N15" s="59">
        <v>0</v>
      </c>
      <c r="O15" s="59">
        <v>0</v>
      </c>
      <c r="P15" s="59">
        <v>11.1</v>
      </c>
      <c r="Q15" s="59">
        <v>2.8</v>
      </c>
      <c r="R15" s="59">
        <v>1.4</v>
      </c>
      <c r="S15" s="59">
        <v>0.28</v>
      </c>
    </row>
    <row r="16" spans="1:19" ht="12.75">
      <c r="A16" s="261" t="s">
        <v>289</v>
      </c>
      <c r="B16" s="262"/>
      <c r="C16" s="263"/>
      <c r="D16" s="53"/>
      <c r="E16" s="53"/>
      <c r="F16" s="1">
        <v>0.4</v>
      </c>
      <c r="G16" s="1">
        <v>0.4</v>
      </c>
      <c r="H16" s="1"/>
      <c r="I16" s="1"/>
      <c r="J16" s="1"/>
      <c r="K16" s="38"/>
      <c r="L16" s="5"/>
      <c r="M16" s="5"/>
      <c r="N16" s="5"/>
      <c r="O16" s="5"/>
      <c r="P16" s="5"/>
      <c r="Q16" s="5"/>
      <c r="R16" s="5"/>
      <c r="S16" s="5"/>
    </row>
    <row r="17" spans="1:19" ht="12.75">
      <c r="A17" s="261" t="s">
        <v>293</v>
      </c>
      <c r="B17" s="262"/>
      <c r="C17" s="263"/>
      <c r="D17" s="53"/>
      <c r="E17" s="53"/>
      <c r="F17" s="1">
        <v>15</v>
      </c>
      <c r="G17" s="1">
        <v>15</v>
      </c>
      <c r="H17" s="1"/>
      <c r="I17" s="1"/>
      <c r="J17" s="1"/>
      <c r="K17" s="38"/>
      <c r="L17" s="5"/>
      <c r="M17" s="5"/>
      <c r="N17" s="5"/>
      <c r="O17" s="5"/>
      <c r="P17" s="5"/>
      <c r="Q17" s="5"/>
      <c r="R17" s="5"/>
      <c r="S17" s="5"/>
    </row>
    <row r="18" spans="1:20" s="85" customFormat="1" ht="12.75">
      <c r="A18" s="214" t="s">
        <v>224</v>
      </c>
      <c r="B18" s="215"/>
      <c r="C18" s="216"/>
      <c r="D18" s="76"/>
      <c r="E18" s="76"/>
      <c r="F18" s="84">
        <v>200</v>
      </c>
      <c r="G18" s="84">
        <v>200</v>
      </c>
      <c r="H18" s="84"/>
      <c r="I18" s="84"/>
      <c r="J18" s="84"/>
      <c r="K18" s="86"/>
      <c r="L18" s="9"/>
      <c r="M18" s="9"/>
      <c r="N18" s="9"/>
      <c r="O18" s="9"/>
      <c r="P18" s="9"/>
      <c r="Q18" s="9"/>
      <c r="R18" s="9"/>
      <c r="S18" s="9"/>
      <c r="T18"/>
    </row>
    <row r="19" spans="1:19" ht="12.75" customHeight="1">
      <c r="A19" s="195" t="s">
        <v>53</v>
      </c>
      <c r="B19" s="196"/>
      <c r="C19" s="197"/>
      <c r="D19" s="59" t="s">
        <v>72</v>
      </c>
      <c r="E19" s="59">
        <v>20</v>
      </c>
      <c r="F19" s="59">
        <v>21</v>
      </c>
      <c r="G19" s="59">
        <v>20</v>
      </c>
      <c r="H19" s="54">
        <v>4.64</v>
      </c>
      <c r="I19" s="54">
        <v>5.9</v>
      </c>
      <c r="J19" s="54">
        <v>0</v>
      </c>
      <c r="K19" s="54">
        <v>71.66</v>
      </c>
      <c r="L19" s="55">
        <v>0.01</v>
      </c>
      <c r="M19" s="55">
        <v>0.14</v>
      </c>
      <c r="N19" s="55">
        <v>52</v>
      </c>
      <c r="O19" s="55">
        <v>0.061</v>
      </c>
      <c r="P19" s="55">
        <v>176</v>
      </c>
      <c r="Q19" s="55">
        <v>100</v>
      </c>
      <c r="R19" s="55">
        <v>7</v>
      </c>
      <c r="S19" s="55">
        <v>0.2</v>
      </c>
    </row>
    <row r="20" spans="1:19" ht="12.75">
      <c r="A20" s="225" t="s">
        <v>278</v>
      </c>
      <c r="B20" s="226"/>
      <c r="C20" s="227"/>
      <c r="D20" s="55" t="s">
        <v>66</v>
      </c>
      <c r="E20" s="54">
        <v>10</v>
      </c>
      <c r="F20" s="26"/>
      <c r="G20" s="26"/>
      <c r="H20" s="54">
        <v>0.08</v>
      </c>
      <c r="I20" s="54">
        <v>7.25</v>
      </c>
      <c r="J20" s="54">
        <v>0.13</v>
      </c>
      <c r="K20" s="62">
        <v>66</v>
      </c>
      <c r="L20" s="46">
        <v>0</v>
      </c>
      <c r="M20" s="46">
        <v>0</v>
      </c>
      <c r="N20" s="46">
        <v>40</v>
      </c>
      <c r="O20" s="46">
        <v>0.01</v>
      </c>
      <c r="P20" s="46">
        <v>2.4</v>
      </c>
      <c r="Q20" s="46">
        <v>3</v>
      </c>
      <c r="R20" s="46">
        <v>0</v>
      </c>
      <c r="S20" s="46">
        <v>0.02</v>
      </c>
    </row>
    <row r="21" spans="1:19" ht="12.75">
      <c r="A21" s="195" t="s">
        <v>61</v>
      </c>
      <c r="B21" s="196"/>
      <c r="C21" s="197"/>
      <c r="D21" s="11"/>
      <c r="E21" s="46">
        <v>35</v>
      </c>
      <c r="F21" s="46"/>
      <c r="G21" s="46"/>
      <c r="H21" s="6">
        <v>2.78</v>
      </c>
      <c r="I21" s="6">
        <v>0.35</v>
      </c>
      <c r="J21" s="6">
        <v>17</v>
      </c>
      <c r="K21" s="41">
        <v>82.32</v>
      </c>
      <c r="L21" s="59">
        <v>0.04</v>
      </c>
      <c r="M21" s="59">
        <v>0</v>
      </c>
      <c r="N21" s="59">
        <v>0</v>
      </c>
      <c r="O21" s="59">
        <v>0.1</v>
      </c>
      <c r="P21" s="59">
        <v>7.04</v>
      </c>
      <c r="Q21" s="59">
        <v>9.57</v>
      </c>
      <c r="R21" s="59">
        <v>4.57</v>
      </c>
      <c r="S21" s="59">
        <v>0.42</v>
      </c>
    </row>
    <row r="22" spans="1:19" ht="12.75">
      <c r="A22" s="195" t="s">
        <v>426</v>
      </c>
      <c r="B22" s="196"/>
      <c r="C22" s="197"/>
      <c r="D22" s="11"/>
      <c r="E22" s="46">
        <v>15</v>
      </c>
      <c r="F22" s="46"/>
      <c r="G22" s="46"/>
      <c r="H22" s="46">
        <v>0.84</v>
      </c>
      <c r="I22" s="46">
        <v>0.16</v>
      </c>
      <c r="J22" s="46">
        <v>7.4</v>
      </c>
      <c r="K22" s="48">
        <v>34.51</v>
      </c>
      <c r="L22" s="59">
        <v>0.15</v>
      </c>
      <c r="M22" s="59">
        <v>0</v>
      </c>
      <c r="N22" s="59">
        <v>0</v>
      </c>
      <c r="O22" s="59">
        <v>0</v>
      </c>
      <c r="P22" s="59">
        <v>3.45</v>
      </c>
      <c r="Q22" s="59">
        <v>15.91</v>
      </c>
      <c r="R22" s="59">
        <v>3.75</v>
      </c>
      <c r="S22" s="59">
        <v>0.46</v>
      </c>
    </row>
    <row r="23" spans="1:19" ht="12.75">
      <c r="A23" s="229" t="s">
        <v>12</v>
      </c>
      <c r="B23" s="230"/>
      <c r="C23" s="231"/>
      <c r="D23" s="1"/>
      <c r="E23" s="1"/>
      <c r="F23" s="1"/>
      <c r="G23" s="1"/>
      <c r="H23" s="3">
        <f aca="true" t="shared" si="0" ref="H23:S23">SUM(H15:H22)</f>
        <v>8.41</v>
      </c>
      <c r="I23" s="3">
        <f t="shared" si="0"/>
        <v>13.68</v>
      </c>
      <c r="J23" s="3">
        <f t="shared" si="0"/>
        <v>39.53</v>
      </c>
      <c r="K23" s="3">
        <f t="shared" si="0"/>
        <v>314.49</v>
      </c>
      <c r="L23" s="3">
        <f t="shared" si="0"/>
        <v>0.2</v>
      </c>
      <c r="M23" s="3">
        <f t="shared" si="0"/>
        <v>0.17</v>
      </c>
      <c r="N23" s="3">
        <f t="shared" si="0"/>
        <v>92</v>
      </c>
      <c r="O23" s="3">
        <f t="shared" si="0"/>
        <v>0.17099999999999999</v>
      </c>
      <c r="P23" s="3">
        <f t="shared" si="0"/>
        <v>199.98999999999998</v>
      </c>
      <c r="Q23" s="3">
        <f t="shared" si="0"/>
        <v>131.28</v>
      </c>
      <c r="R23" s="3">
        <f t="shared" si="0"/>
        <v>16.72</v>
      </c>
      <c r="S23" s="3">
        <f t="shared" si="0"/>
        <v>1.38</v>
      </c>
    </row>
    <row r="24" spans="1:19" ht="12.75">
      <c r="A24" s="214"/>
      <c r="B24" s="215"/>
      <c r="C24" s="216"/>
      <c r="D24" s="211" t="s">
        <v>13</v>
      </c>
      <c r="E24" s="212"/>
      <c r="F24" s="212"/>
      <c r="G24" s="213"/>
      <c r="H24" s="1"/>
      <c r="I24" s="1"/>
      <c r="J24" s="1"/>
      <c r="K24" s="38"/>
      <c r="L24" s="5"/>
      <c r="M24" s="5"/>
      <c r="N24" s="5"/>
      <c r="O24" s="5"/>
      <c r="P24" s="5"/>
      <c r="Q24" s="5"/>
      <c r="R24" s="5"/>
      <c r="S24" s="5"/>
    </row>
    <row r="25" spans="1:19" ht="12.75">
      <c r="A25" s="225" t="s">
        <v>305</v>
      </c>
      <c r="B25" s="226"/>
      <c r="C25" s="227"/>
      <c r="D25" s="12" t="s">
        <v>254</v>
      </c>
      <c r="E25" s="12">
        <v>200</v>
      </c>
      <c r="F25" s="12">
        <v>211</v>
      </c>
      <c r="G25" s="12">
        <v>200</v>
      </c>
      <c r="H25" s="113">
        <v>5.8</v>
      </c>
      <c r="I25" s="113">
        <v>5</v>
      </c>
      <c r="J25" s="113">
        <v>9.6</v>
      </c>
      <c r="K25" s="113">
        <v>107</v>
      </c>
      <c r="L25" s="113">
        <v>0.08</v>
      </c>
      <c r="M25" s="113">
        <v>2.6</v>
      </c>
      <c r="N25" s="113">
        <v>40</v>
      </c>
      <c r="O25" s="113">
        <v>0.3</v>
      </c>
      <c r="P25" s="113">
        <v>240</v>
      </c>
      <c r="Q25" s="113">
        <v>180</v>
      </c>
      <c r="R25" s="113">
        <v>28</v>
      </c>
      <c r="S25" s="113">
        <v>0.2</v>
      </c>
    </row>
    <row r="26" spans="1:19" s="85" customFormat="1" ht="12.75">
      <c r="A26" s="208" t="s">
        <v>383</v>
      </c>
      <c r="B26" s="209"/>
      <c r="C26" s="210"/>
      <c r="D26" s="66"/>
      <c r="E26" s="72">
        <v>15</v>
      </c>
      <c r="F26" s="59"/>
      <c r="G26" s="60"/>
      <c r="H26" s="59">
        <v>0.82</v>
      </c>
      <c r="I26" s="59">
        <v>4.05</v>
      </c>
      <c r="J26" s="59">
        <v>9.3</v>
      </c>
      <c r="K26" s="59">
        <v>76.5</v>
      </c>
      <c r="L26" s="59">
        <v>0.02</v>
      </c>
      <c r="M26" s="59">
        <v>0</v>
      </c>
      <c r="N26" s="59">
        <v>9.77</v>
      </c>
      <c r="O26" s="59">
        <v>0</v>
      </c>
      <c r="P26" s="59">
        <v>6.16</v>
      </c>
      <c r="Q26" s="59">
        <v>13.08</v>
      </c>
      <c r="R26" s="59">
        <v>2.25</v>
      </c>
      <c r="S26" s="59">
        <v>0.15</v>
      </c>
    </row>
    <row r="27" spans="1:19" ht="12.75">
      <c r="A27" s="225" t="s">
        <v>12</v>
      </c>
      <c r="B27" s="226"/>
      <c r="C27" s="227"/>
      <c r="D27" s="5"/>
      <c r="E27" s="5"/>
      <c r="F27" s="5"/>
      <c r="G27" s="5"/>
      <c r="H27" s="12">
        <f>SUM(H25:H26)</f>
        <v>6.62</v>
      </c>
      <c r="I27" s="12">
        <f aca="true" t="shared" si="1" ref="I27:S27">SUM(I25:I26)</f>
        <v>9.05</v>
      </c>
      <c r="J27" s="12">
        <f t="shared" si="1"/>
        <v>18.9</v>
      </c>
      <c r="K27" s="12">
        <f t="shared" si="1"/>
        <v>183.5</v>
      </c>
      <c r="L27" s="12">
        <f t="shared" si="1"/>
        <v>0.1</v>
      </c>
      <c r="M27" s="12">
        <f t="shared" si="1"/>
        <v>2.6</v>
      </c>
      <c r="N27" s="12">
        <f t="shared" si="1"/>
        <v>49.769999999999996</v>
      </c>
      <c r="O27" s="12">
        <f t="shared" si="1"/>
        <v>0.3</v>
      </c>
      <c r="P27" s="12">
        <f t="shared" si="1"/>
        <v>246.16</v>
      </c>
      <c r="Q27" s="12">
        <f t="shared" si="1"/>
        <v>193.08</v>
      </c>
      <c r="R27" s="12">
        <f t="shared" si="1"/>
        <v>30.25</v>
      </c>
      <c r="S27" s="12">
        <f t="shared" si="1"/>
        <v>0.35</v>
      </c>
    </row>
    <row r="28" spans="1:19" ht="12.75">
      <c r="A28" s="204"/>
      <c r="B28" s="205"/>
      <c r="C28" s="206"/>
      <c r="D28" s="211" t="s">
        <v>14</v>
      </c>
      <c r="E28" s="212"/>
      <c r="F28" s="212"/>
      <c r="G28" s="213"/>
      <c r="H28" s="5"/>
      <c r="I28" s="5"/>
      <c r="J28" s="5"/>
      <c r="K28" s="42"/>
      <c r="L28" s="5"/>
      <c r="M28" s="5"/>
      <c r="N28" s="5"/>
      <c r="O28" s="5"/>
      <c r="P28" s="5"/>
      <c r="Q28" s="5"/>
      <c r="R28" s="5"/>
      <c r="S28" s="5"/>
    </row>
    <row r="29" spans="1:19" ht="12.75">
      <c r="A29" s="195" t="s">
        <v>311</v>
      </c>
      <c r="B29" s="196"/>
      <c r="C29" s="197"/>
      <c r="D29" s="34" t="s">
        <v>195</v>
      </c>
      <c r="E29" s="35" t="s">
        <v>258</v>
      </c>
      <c r="F29" s="36"/>
      <c r="G29" s="36"/>
      <c r="H29" s="46">
        <v>1.83</v>
      </c>
      <c r="I29" s="46">
        <v>4.9</v>
      </c>
      <c r="J29" s="46">
        <v>11.75</v>
      </c>
      <c r="K29" s="46">
        <v>98.4</v>
      </c>
      <c r="L29" s="59">
        <v>0.05</v>
      </c>
      <c r="M29" s="59">
        <v>10.3</v>
      </c>
      <c r="N29" s="59">
        <v>0</v>
      </c>
      <c r="O29" s="59">
        <v>0</v>
      </c>
      <c r="P29" s="59">
        <v>34.45</v>
      </c>
      <c r="Q29" s="59">
        <v>53.03</v>
      </c>
      <c r="R29" s="59">
        <v>26.2</v>
      </c>
      <c r="S29" s="59">
        <v>1.18</v>
      </c>
    </row>
    <row r="30" spans="1:19" ht="12.75">
      <c r="A30" s="195" t="s">
        <v>62</v>
      </c>
      <c r="B30" s="196"/>
      <c r="C30" s="197"/>
      <c r="D30" s="5"/>
      <c r="E30" s="5"/>
      <c r="F30" s="5"/>
      <c r="G30" s="5"/>
      <c r="H30" s="5"/>
      <c r="I30" s="5"/>
      <c r="J30" s="5"/>
      <c r="K30" s="42"/>
      <c r="L30" s="5"/>
      <c r="M30" s="5"/>
      <c r="N30" s="5"/>
      <c r="O30" s="5"/>
      <c r="P30" s="5"/>
      <c r="Q30" s="5"/>
      <c r="R30" s="5"/>
      <c r="S30" s="5"/>
    </row>
    <row r="31" spans="1:19" ht="12.75">
      <c r="A31" s="204" t="s">
        <v>24</v>
      </c>
      <c r="B31" s="205"/>
      <c r="C31" s="206"/>
      <c r="D31" s="5"/>
      <c r="E31" s="5"/>
      <c r="F31" s="5">
        <v>50</v>
      </c>
      <c r="G31" s="5">
        <v>40</v>
      </c>
      <c r="H31" s="5"/>
      <c r="I31" s="5"/>
      <c r="J31" s="5"/>
      <c r="K31" s="42"/>
      <c r="L31" s="5"/>
      <c r="M31" s="5"/>
      <c r="N31" s="5"/>
      <c r="O31" s="5"/>
      <c r="P31" s="5"/>
      <c r="Q31" s="5"/>
      <c r="R31" s="5"/>
      <c r="S31" s="5"/>
    </row>
    <row r="32" spans="1:19" ht="12.75">
      <c r="A32" s="204" t="s">
        <v>26</v>
      </c>
      <c r="B32" s="205"/>
      <c r="C32" s="206"/>
      <c r="D32" s="5"/>
      <c r="E32" s="5"/>
      <c r="F32" s="27">
        <v>32.1</v>
      </c>
      <c r="G32" s="5">
        <v>24</v>
      </c>
      <c r="H32" s="5"/>
      <c r="I32" s="5"/>
      <c r="J32" s="5"/>
      <c r="K32" s="42"/>
      <c r="L32" s="5"/>
      <c r="M32" s="5"/>
      <c r="N32" s="5"/>
      <c r="O32" s="5"/>
      <c r="P32" s="5"/>
      <c r="Q32" s="5"/>
      <c r="R32" s="5"/>
      <c r="S32" s="5"/>
    </row>
    <row r="33" spans="1:19" ht="12.75">
      <c r="A33" s="204" t="s">
        <v>27</v>
      </c>
      <c r="B33" s="205"/>
      <c r="C33" s="206"/>
      <c r="D33" s="5"/>
      <c r="E33" s="5"/>
      <c r="F33" s="5">
        <v>12.5</v>
      </c>
      <c r="G33" s="5">
        <v>10</v>
      </c>
      <c r="H33" s="5"/>
      <c r="I33" s="5"/>
      <c r="J33" s="5"/>
      <c r="K33" s="42"/>
      <c r="L33" s="5"/>
      <c r="M33" s="5"/>
      <c r="N33" s="5"/>
      <c r="O33" s="5"/>
      <c r="P33" s="5"/>
      <c r="Q33" s="5"/>
      <c r="R33" s="5"/>
      <c r="S33" s="5"/>
    </row>
    <row r="34" spans="1:19" ht="12.75">
      <c r="A34" s="204" t="s">
        <v>28</v>
      </c>
      <c r="B34" s="205"/>
      <c r="C34" s="206"/>
      <c r="D34" s="5"/>
      <c r="E34" s="5"/>
      <c r="F34" s="5">
        <v>12</v>
      </c>
      <c r="G34" s="5">
        <v>10</v>
      </c>
      <c r="H34" s="5"/>
      <c r="I34" s="5"/>
      <c r="J34" s="5"/>
      <c r="K34" s="42"/>
      <c r="L34" s="5"/>
      <c r="M34" s="5"/>
      <c r="N34" s="5"/>
      <c r="O34" s="5"/>
      <c r="P34" s="5"/>
      <c r="Q34" s="5"/>
      <c r="R34" s="5"/>
      <c r="S34" s="5"/>
    </row>
    <row r="35" spans="1:19" ht="12.75">
      <c r="A35" s="204" t="s">
        <v>70</v>
      </c>
      <c r="B35" s="205"/>
      <c r="C35" s="206"/>
      <c r="D35" s="5"/>
      <c r="E35" s="5"/>
      <c r="F35" s="5">
        <v>3</v>
      </c>
      <c r="G35" s="5">
        <v>3</v>
      </c>
      <c r="H35" s="5"/>
      <c r="I35" s="5"/>
      <c r="J35" s="5"/>
      <c r="K35" s="42"/>
      <c r="L35" s="5"/>
      <c r="M35" s="5"/>
      <c r="N35" s="5"/>
      <c r="O35" s="5"/>
      <c r="P35" s="5"/>
      <c r="Q35" s="5"/>
      <c r="R35" s="5"/>
      <c r="S35" s="5"/>
    </row>
    <row r="36" spans="1:19" ht="12.75">
      <c r="A36" s="204" t="s">
        <v>29</v>
      </c>
      <c r="B36" s="205"/>
      <c r="C36" s="206"/>
      <c r="D36" s="5"/>
      <c r="E36" s="5"/>
      <c r="F36" s="5">
        <v>5</v>
      </c>
      <c r="G36" s="5">
        <v>5</v>
      </c>
      <c r="H36" s="5"/>
      <c r="I36" s="5"/>
      <c r="J36" s="5"/>
      <c r="K36" s="42"/>
      <c r="L36" s="5"/>
      <c r="M36" s="5"/>
      <c r="N36" s="5"/>
      <c r="O36" s="5"/>
      <c r="P36" s="5"/>
      <c r="Q36" s="5"/>
      <c r="R36" s="5"/>
      <c r="S36" s="5"/>
    </row>
    <row r="37" spans="1:19" ht="12.75">
      <c r="A37" s="204" t="s">
        <v>20</v>
      </c>
      <c r="B37" s="205"/>
      <c r="C37" s="206"/>
      <c r="D37" s="5"/>
      <c r="E37" s="5"/>
      <c r="F37" s="5">
        <v>0.9</v>
      </c>
      <c r="G37" s="5">
        <v>0.9</v>
      </c>
      <c r="H37" s="5"/>
      <c r="I37" s="5"/>
      <c r="J37" s="5"/>
      <c r="K37" s="42"/>
      <c r="L37" s="5"/>
      <c r="M37" s="5"/>
      <c r="N37" s="5"/>
      <c r="O37" s="5"/>
      <c r="P37" s="5"/>
      <c r="Q37" s="5"/>
      <c r="R37" s="5"/>
      <c r="S37" s="5"/>
    </row>
    <row r="38" spans="1:19" ht="12.75">
      <c r="A38" s="204" t="s">
        <v>25</v>
      </c>
      <c r="B38" s="205"/>
      <c r="C38" s="206"/>
      <c r="D38" s="5"/>
      <c r="E38" s="5"/>
      <c r="F38" s="5">
        <v>25</v>
      </c>
      <c r="G38" s="5">
        <v>20</v>
      </c>
      <c r="H38" s="5"/>
      <c r="I38" s="5"/>
      <c r="J38" s="5"/>
      <c r="K38" s="42"/>
      <c r="L38" s="5"/>
      <c r="M38" s="5"/>
      <c r="N38" s="5"/>
      <c r="O38" s="5"/>
      <c r="P38" s="5"/>
      <c r="Q38" s="5"/>
      <c r="R38" s="5"/>
      <c r="S38" s="5"/>
    </row>
    <row r="39" spans="1:19" ht="12.75">
      <c r="A39" s="198" t="s">
        <v>293</v>
      </c>
      <c r="B39" s="205"/>
      <c r="C39" s="206"/>
      <c r="D39" s="5"/>
      <c r="E39" s="5"/>
      <c r="F39" s="5">
        <v>1</v>
      </c>
      <c r="G39" s="5">
        <v>1</v>
      </c>
      <c r="H39" s="5"/>
      <c r="I39" s="5"/>
      <c r="J39" s="5"/>
      <c r="K39" s="42"/>
      <c r="L39" s="5"/>
      <c r="M39" s="5"/>
      <c r="N39" s="5"/>
      <c r="O39" s="5"/>
      <c r="P39" s="5"/>
      <c r="Q39" s="5"/>
      <c r="R39" s="5"/>
      <c r="S39" s="5"/>
    </row>
    <row r="40" spans="1:19" ht="12.75">
      <c r="A40" s="204" t="s">
        <v>30</v>
      </c>
      <c r="B40" s="205"/>
      <c r="C40" s="206"/>
      <c r="D40" s="5"/>
      <c r="E40" s="5"/>
      <c r="F40" s="5">
        <v>5</v>
      </c>
      <c r="G40" s="5">
        <v>5</v>
      </c>
      <c r="H40" s="5"/>
      <c r="I40" s="5"/>
      <c r="J40" s="5"/>
      <c r="K40" s="42"/>
      <c r="L40" s="5"/>
      <c r="M40" s="5"/>
      <c r="N40" s="5"/>
      <c r="O40" s="5"/>
      <c r="P40" s="5"/>
      <c r="Q40" s="5"/>
      <c r="R40" s="5"/>
      <c r="S40" s="5"/>
    </row>
    <row r="41" spans="1:19" ht="12.75">
      <c r="A41" s="204" t="s">
        <v>31</v>
      </c>
      <c r="B41" s="205"/>
      <c r="C41" s="206"/>
      <c r="D41" s="5"/>
      <c r="E41" s="5"/>
      <c r="F41" s="5">
        <v>0.02</v>
      </c>
      <c r="G41" s="5">
        <v>0.02</v>
      </c>
      <c r="H41" s="5"/>
      <c r="I41" s="5"/>
      <c r="J41" s="5"/>
      <c r="K41" s="42"/>
      <c r="L41" s="5"/>
      <c r="M41" s="5"/>
      <c r="N41" s="5"/>
      <c r="O41" s="5"/>
      <c r="P41" s="5"/>
      <c r="Q41" s="5"/>
      <c r="R41" s="5"/>
      <c r="S41" s="5"/>
    </row>
    <row r="42" spans="1:19" ht="12.75">
      <c r="A42" s="204" t="s">
        <v>224</v>
      </c>
      <c r="B42" s="205"/>
      <c r="C42" s="206"/>
      <c r="D42" s="5"/>
      <c r="E42" s="5"/>
      <c r="F42" s="5">
        <v>180</v>
      </c>
      <c r="G42" s="5">
        <v>180</v>
      </c>
      <c r="H42" s="5"/>
      <c r="I42" s="5"/>
      <c r="J42" s="5"/>
      <c r="K42" s="42"/>
      <c r="L42" s="5"/>
      <c r="M42" s="5"/>
      <c r="N42" s="5"/>
      <c r="O42" s="5"/>
      <c r="P42" s="5"/>
      <c r="Q42" s="5"/>
      <c r="R42" s="5"/>
      <c r="S42" s="5"/>
    </row>
    <row r="43" spans="1:19" ht="12.75">
      <c r="A43" s="195" t="s">
        <v>60</v>
      </c>
      <c r="B43" s="196"/>
      <c r="C43" s="197"/>
      <c r="D43" s="46" t="s">
        <v>372</v>
      </c>
      <c r="E43" s="46">
        <v>80</v>
      </c>
      <c r="F43" s="46"/>
      <c r="G43" s="46"/>
      <c r="H43" s="50">
        <v>6.53</v>
      </c>
      <c r="I43" s="46">
        <v>14.9</v>
      </c>
      <c r="J43" s="46">
        <v>7.59</v>
      </c>
      <c r="K43" s="46">
        <v>196</v>
      </c>
      <c r="L43" s="59">
        <v>0.19</v>
      </c>
      <c r="M43" s="59">
        <v>2.52</v>
      </c>
      <c r="N43" s="59">
        <v>10.4</v>
      </c>
      <c r="O43" s="59">
        <v>0.06</v>
      </c>
      <c r="P43" s="59">
        <v>14.19</v>
      </c>
      <c r="Q43" s="59">
        <v>85.37</v>
      </c>
      <c r="R43" s="59">
        <v>18.47</v>
      </c>
      <c r="S43" s="59">
        <v>1.1</v>
      </c>
    </row>
    <row r="44" spans="1:19" ht="12.75">
      <c r="A44" s="198" t="s">
        <v>230</v>
      </c>
      <c r="B44" s="299"/>
      <c r="C44" s="300"/>
      <c r="D44" s="11"/>
      <c r="E44" s="11"/>
      <c r="F44" s="11">
        <v>80</v>
      </c>
      <c r="G44" s="11">
        <v>59.2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.75">
      <c r="A45" s="198" t="s">
        <v>58</v>
      </c>
      <c r="B45" s="299"/>
      <c r="C45" s="300"/>
      <c r="D45" s="11"/>
      <c r="E45" s="11"/>
      <c r="F45" s="11">
        <v>14.4</v>
      </c>
      <c r="G45" s="11">
        <v>14.4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>
      <c r="A46" s="198" t="s">
        <v>235</v>
      </c>
      <c r="B46" s="299"/>
      <c r="C46" s="300"/>
      <c r="D46" s="11"/>
      <c r="E46" s="11"/>
      <c r="F46" s="11">
        <v>4</v>
      </c>
      <c r="G46" s="11">
        <v>4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>
      <c r="A47" s="198" t="s">
        <v>18</v>
      </c>
      <c r="B47" s="299"/>
      <c r="C47" s="300"/>
      <c r="D47" s="11"/>
      <c r="E47" s="11"/>
      <c r="F47" s="11">
        <v>19.2</v>
      </c>
      <c r="G47" s="11">
        <v>19.2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198" t="s">
        <v>29</v>
      </c>
      <c r="B48" s="299"/>
      <c r="C48" s="300"/>
      <c r="D48" s="11"/>
      <c r="E48" s="11"/>
      <c r="F48" s="11">
        <v>4.8</v>
      </c>
      <c r="G48" s="11">
        <v>4.8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198" t="s">
        <v>20</v>
      </c>
      <c r="B49" s="299"/>
      <c r="C49" s="300"/>
      <c r="D49" s="11"/>
      <c r="E49" s="11"/>
      <c r="F49" s="11">
        <v>0.7</v>
      </c>
      <c r="G49" s="11">
        <v>0.7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232" t="s">
        <v>373</v>
      </c>
      <c r="B50" s="232"/>
      <c r="C50" s="232"/>
      <c r="D50" s="46" t="s">
        <v>374</v>
      </c>
      <c r="E50" s="46">
        <v>200</v>
      </c>
      <c r="F50" s="46"/>
      <c r="G50" s="46"/>
      <c r="H50" s="46">
        <v>3.74</v>
      </c>
      <c r="I50" s="46">
        <v>10.03</v>
      </c>
      <c r="J50" s="46">
        <v>19.44</v>
      </c>
      <c r="K50" s="46">
        <v>180.8</v>
      </c>
      <c r="L50" s="59">
        <v>0.06</v>
      </c>
      <c r="M50" s="59">
        <v>2.51</v>
      </c>
      <c r="N50" s="59">
        <v>0.09</v>
      </c>
      <c r="O50" s="59">
        <v>11.2</v>
      </c>
      <c r="P50" s="59">
        <v>87.55</v>
      </c>
      <c r="Q50" s="59">
        <v>98.42</v>
      </c>
      <c r="R50" s="59">
        <v>37.34</v>
      </c>
      <c r="S50" s="59">
        <v>2.66</v>
      </c>
    </row>
    <row r="51" spans="1:19" ht="12.75">
      <c r="A51" s="207" t="s">
        <v>393</v>
      </c>
      <c r="B51" s="350"/>
      <c r="C51" s="350"/>
      <c r="D51" s="11"/>
      <c r="E51" s="11"/>
      <c r="F51" s="11">
        <v>268</v>
      </c>
      <c r="G51" s="11">
        <v>210.8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2.75">
      <c r="A52" s="207" t="s">
        <v>28</v>
      </c>
      <c r="B52" s="350"/>
      <c r="C52" s="350"/>
      <c r="D52" s="11"/>
      <c r="E52" s="11"/>
      <c r="F52" s="11">
        <v>60</v>
      </c>
      <c r="G52" s="11">
        <v>50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207" t="s">
        <v>20</v>
      </c>
      <c r="B53" s="350"/>
      <c r="C53" s="350"/>
      <c r="D53" s="11"/>
      <c r="E53" s="11"/>
      <c r="F53" s="11">
        <v>1</v>
      </c>
      <c r="G53" s="11">
        <v>1</v>
      </c>
      <c r="H53" s="11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207" t="s">
        <v>29</v>
      </c>
      <c r="B54" s="350"/>
      <c r="C54" s="350"/>
      <c r="D54" s="11"/>
      <c r="E54" s="11"/>
      <c r="F54" s="11">
        <v>8</v>
      </c>
      <c r="G54" s="11">
        <v>8</v>
      </c>
      <c r="H54" s="11"/>
      <c r="I54" s="10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s="80" customFormat="1" ht="12.75">
      <c r="A55" s="351" t="s">
        <v>94</v>
      </c>
      <c r="B55" s="351"/>
      <c r="C55" s="351"/>
      <c r="D55" s="59" t="s">
        <v>375</v>
      </c>
      <c r="E55" s="59">
        <v>50</v>
      </c>
      <c r="F55" s="59"/>
      <c r="G55" s="59"/>
      <c r="H55" s="59">
        <v>1.33</v>
      </c>
      <c r="I55" s="59">
        <v>4.61</v>
      </c>
      <c r="J55" s="59">
        <v>4.94</v>
      </c>
      <c r="K55" s="59">
        <v>66.6</v>
      </c>
      <c r="L55" s="59">
        <v>0.019</v>
      </c>
      <c r="M55" s="59">
        <v>0.16</v>
      </c>
      <c r="N55" s="59">
        <v>24.3</v>
      </c>
      <c r="O55" s="59">
        <v>0.04</v>
      </c>
      <c r="P55" s="59">
        <v>33.46</v>
      </c>
      <c r="Q55" s="59">
        <v>29.09</v>
      </c>
      <c r="R55" s="59">
        <v>5.84</v>
      </c>
      <c r="S55" s="59">
        <v>0.15</v>
      </c>
    </row>
    <row r="56" spans="1:19" s="131" customFormat="1" ht="12.75">
      <c r="A56" s="207" t="s">
        <v>18</v>
      </c>
      <c r="B56" s="350"/>
      <c r="C56" s="350"/>
      <c r="D56" s="129"/>
      <c r="E56" s="129"/>
      <c r="F56" s="129">
        <v>25</v>
      </c>
      <c r="G56" s="129">
        <v>25</v>
      </c>
      <c r="H56" s="129"/>
      <c r="I56" s="130"/>
      <c r="J56" s="130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1:19" ht="12.75">
      <c r="A57" s="207" t="s">
        <v>33</v>
      </c>
      <c r="B57" s="350"/>
      <c r="C57" s="350"/>
      <c r="D57" s="11"/>
      <c r="E57" s="11"/>
      <c r="F57" s="11">
        <v>2.7</v>
      </c>
      <c r="G57" s="11">
        <v>2.7</v>
      </c>
      <c r="H57" s="11"/>
      <c r="I57" s="10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207" t="s">
        <v>32</v>
      </c>
      <c r="B58" s="350"/>
      <c r="C58" s="350"/>
      <c r="D58" s="11"/>
      <c r="E58" s="11"/>
      <c r="F58" s="11">
        <v>2.7</v>
      </c>
      <c r="G58" s="11">
        <v>2.7</v>
      </c>
      <c r="H58" s="11"/>
      <c r="I58" s="10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207" t="s">
        <v>20</v>
      </c>
      <c r="B59" s="350"/>
      <c r="C59" s="350"/>
      <c r="D59" s="11"/>
      <c r="E59" s="11"/>
      <c r="F59" s="11">
        <v>0.3</v>
      </c>
      <c r="G59" s="11">
        <v>0.3</v>
      </c>
      <c r="H59" s="11"/>
      <c r="I59" s="10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207" t="s">
        <v>293</v>
      </c>
      <c r="B60" s="350"/>
      <c r="C60" s="350"/>
      <c r="D60" s="11"/>
      <c r="E60" s="11"/>
      <c r="F60" s="11">
        <v>0.3</v>
      </c>
      <c r="G60" s="11">
        <v>0.3</v>
      </c>
      <c r="H60" s="11"/>
      <c r="I60" s="10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207" t="s">
        <v>224</v>
      </c>
      <c r="B61" s="350"/>
      <c r="C61" s="350"/>
      <c r="D61" s="11"/>
      <c r="E61" s="11"/>
      <c r="F61" s="11">
        <v>25</v>
      </c>
      <c r="G61" s="11">
        <v>25</v>
      </c>
      <c r="H61" s="11"/>
      <c r="I61" s="10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251" t="s">
        <v>251</v>
      </c>
      <c r="B62" s="251"/>
      <c r="C62" s="251"/>
      <c r="D62" s="46" t="s">
        <v>73</v>
      </c>
      <c r="E62" s="46">
        <v>200</v>
      </c>
      <c r="F62" s="46"/>
      <c r="G62" s="46"/>
      <c r="H62" s="55">
        <v>1.47</v>
      </c>
      <c r="I62" s="55">
        <v>0</v>
      </c>
      <c r="J62" s="55">
        <v>22.8</v>
      </c>
      <c r="K62" s="55">
        <v>97.07</v>
      </c>
      <c r="L62" s="59">
        <v>0.03</v>
      </c>
      <c r="M62" s="59">
        <v>14.8</v>
      </c>
      <c r="N62" s="59">
        <v>0</v>
      </c>
      <c r="O62" s="59">
        <v>0</v>
      </c>
      <c r="P62" s="59">
        <v>34.67</v>
      </c>
      <c r="Q62" s="59">
        <v>36</v>
      </c>
      <c r="R62" s="59">
        <v>12</v>
      </c>
      <c r="S62" s="59">
        <v>0.67</v>
      </c>
    </row>
    <row r="63" spans="1:19" ht="11.25" customHeight="1">
      <c r="A63" s="195" t="s">
        <v>61</v>
      </c>
      <c r="B63" s="196"/>
      <c r="C63" s="197"/>
      <c r="D63" s="11"/>
      <c r="E63" s="46">
        <v>90</v>
      </c>
      <c r="F63" s="46"/>
      <c r="G63" s="46"/>
      <c r="H63" s="46">
        <v>6.24</v>
      </c>
      <c r="I63" s="46">
        <v>0.79</v>
      </c>
      <c r="J63" s="46">
        <v>38.16</v>
      </c>
      <c r="K63" s="46">
        <v>184.7</v>
      </c>
      <c r="L63" s="59">
        <v>0.1</v>
      </c>
      <c r="M63" s="59">
        <v>0</v>
      </c>
      <c r="N63" s="59">
        <v>0</v>
      </c>
      <c r="O63" s="59">
        <v>0.04</v>
      </c>
      <c r="P63" s="59">
        <v>26.8</v>
      </c>
      <c r="Q63" s="59">
        <v>17.4</v>
      </c>
      <c r="R63" s="59">
        <v>91</v>
      </c>
      <c r="S63" s="59">
        <v>1.6</v>
      </c>
    </row>
    <row r="64" spans="1:19" ht="12.75">
      <c r="A64" s="195" t="s">
        <v>426</v>
      </c>
      <c r="B64" s="196"/>
      <c r="C64" s="197"/>
      <c r="D64" s="11"/>
      <c r="E64" s="46">
        <v>50</v>
      </c>
      <c r="F64" s="46"/>
      <c r="G64" s="46"/>
      <c r="H64" s="46">
        <v>2.8</v>
      </c>
      <c r="I64" s="46">
        <v>0.55</v>
      </c>
      <c r="J64" s="46">
        <v>24.7</v>
      </c>
      <c r="K64" s="48">
        <v>114.95</v>
      </c>
      <c r="L64" s="59">
        <v>0.05</v>
      </c>
      <c r="M64" s="59">
        <v>0</v>
      </c>
      <c r="N64" s="59">
        <v>0</v>
      </c>
      <c r="O64" s="59">
        <v>0</v>
      </c>
      <c r="P64" s="59">
        <v>11.5</v>
      </c>
      <c r="Q64" s="59">
        <v>53</v>
      </c>
      <c r="R64" s="59">
        <v>12.5</v>
      </c>
      <c r="S64" s="59">
        <v>1.55</v>
      </c>
    </row>
    <row r="65" spans="1:19" ht="12.75">
      <c r="A65" s="195" t="s">
        <v>419</v>
      </c>
      <c r="B65" s="196"/>
      <c r="C65" s="197"/>
      <c r="D65" s="46" t="s">
        <v>176</v>
      </c>
      <c r="E65" s="46" t="s">
        <v>76</v>
      </c>
      <c r="F65" s="46">
        <v>185</v>
      </c>
      <c r="G65" s="46">
        <v>185</v>
      </c>
      <c r="H65" s="46">
        <v>0.74</v>
      </c>
      <c r="I65" s="59">
        <v>0.74</v>
      </c>
      <c r="J65" s="46">
        <v>18.3</v>
      </c>
      <c r="K65" s="48">
        <v>59</v>
      </c>
      <c r="L65" s="46">
        <v>0.06</v>
      </c>
      <c r="M65" s="46">
        <v>18.5</v>
      </c>
      <c r="N65" s="46">
        <v>0</v>
      </c>
      <c r="O65" s="46">
        <v>0.04</v>
      </c>
      <c r="P65" s="46">
        <v>29.6</v>
      </c>
      <c r="Q65" s="46">
        <v>20.3</v>
      </c>
      <c r="R65" s="46">
        <v>16.7</v>
      </c>
      <c r="S65" s="46">
        <v>4</v>
      </c>
    </row>
    <row r="66" spans="1:19" ht="12.75">
      <c r="A66" s="229" t="s">
        <v>12</v>
      </c>
      <c r="B66" s="230"/>
      <c r="C66" s="231"/>
      <c r="D66" s="5"/>
      <c r="E66" s="5"/>
      <c r="F66" s="5"/>
      <c r="G66" s="5"/>
      <c r="H66" s="6">
        <f aca="true" t="shared" si="2" ref="H66:S66">SUM(H29:H65)</f>
        <v>24.68</v>
      </c>
      <c r="I66" s="6">
        <f t="shared" si="2"/>
        <v>36.519999999999996</v>
      </c>
      <c r="J66" s="6">
        <f t="shared" si="2"/>
        <v>147.68</v>
      </c>
      <c r="K66" s="6">
        <f t="shared" si="2"/>
        <v>997.52</v>
      </c>
      <c r="L66" s="6">
        <f t="shared" si="2"/>
        <v>0.5589999999999999</v>
      </c>
      <c r="M66" s="6">
        <f t="shared" si="2"/>
        <v>48.79</v>
      </c>
      <c r="N66" s="6">
        <f t="shared" si="2"/>
        <v>34.79</v>
      </c>
      <c r="O66" s="6">
        <f t="shared" si="2"/>
        <v>11.379999999999997</v>
      </c>
      <c r="P66" s="6">
        <f t="shared" si="2"/>
        <v>272.22</v>
      </c>
      <c r="Q66" s="6">
        <f t="shared" si="2"/>
        <v>392.60999999999996</v>
      </c>
      <c r="R66" s="6">
        <f t="shared" si="2"/>
        <v>220.05</v>
      </c>
      <c r="S66" s="6">
        <f t="shared" si="2"/>
        <v>12.910000000000002</v>
      </c>
    </row>
    <row r="67" spans="1:19" ht="12.75">
      <c r="A67" s="229"/>
      <c r="B67" s="230"/>
      <c r="C67" s="231"/>
      <c r="D67" s="211" t="s">
        <v>36</v>
      </c>
      <c r="E67" s="212"/>
      <c r="F67" s="212"/>
      <c r="G67" s="213"/>
      <c r="H67" s="6"/>
      <c r="I67" s="6"/>
      <c r="J67" s="6"/>
      <c r="K67" s="41"/>
      <c r="L67" s="5"/>
      <c r="M67" s="5"/>
      <c r="N67" s="5"/>
      <c r="O67" s="5"/>
      <c r="P67" s="5"/>
      <c r="Q67" s="5"/>
      <c r="R67" s="5"/>
      <c r="S67" s="5"/>
    </row>
    <row r="68" spans="1:19" ht="12.75">
      <c r="A68" s="232" t="s">
        <v>252</v>
      </c>
      <c r="B68" s="232"/>
      <c r="C68" s="232"/>
      <c r="D68" s="59" t="s">
        <v>67</v>
      </c>
      <c r="E68" s="59">
        <v>200</v>
      </c>
      <c r="F68" s="59">
        <v>206</v>
      </c>
      <c r="G68" s="59">
        <v>200</v>
      </c>
      <c r="H68" s="59">
        <v>5.8</v>
      </c>
      <c r="I68" s="59">
        <v>5</v>
      </c>
      <c r="J68" s="59">
        <v>8.4</v>
      </c>
      <c r="K68" s="56">
        <v>102</v>
      </c>
      <c r="L68" s="59">
        <v>0.04</v>
      </c>
      <c r="M68" s="59">
        <v>0.6</v>
      </c>
      <c r="N68" s="59">
        <v>40</v>
      </c>
      <c r="O68" s="59">
        <v>0.26</v>
      </c>
      <c r="P68" s="59">
        <v>248</v>
      </c>
      <c r="Q68" s="59">
        <v>184</v>
      </c>
      <c r="R68" s="59">
        <v>28</v>
      </c>
      <c r="S68" s="59">
        <v>0.2</v>
      </c>
    </row>
    <row r="69" spans="1:19" ht="12.75">
      <c r="A69" s="195" t="s">
        <v>261</v>
      </c>
      <c r="B69" s="196"/>
      <c r="C69" s="197"/>
      <c r="D69" s="46"/>
      <c r="E69" s="46">
        <v>15</v>
      </c>
      <c r="F69" s="46"/>
      <c r="G69" s="46"/>
      <c r="H69" s="46">
        <v>2.7</v>
      </c>
      <c r="I69" s="46">
        <v>1.95</v>
      </c>
      <c r="J69" s="46">
        <v>10.18</v>
      </c>
      <c r="K69" s="46">
        <v>60.8</v>
      </c>
      <c r="L69" s="59">
        <v>0.02</v>
      </c>
      <c r="M69" s="59">
        <v>0</v>
      </c>
      <c r="N69" s="59">
        <v>9.77</v>
      </c>
      <c r="O69" s="59">
        <v>0</v>
      </c>
      <c r="P69" s="59">
        <v>6.16</v>
      </c>
      <c r="Q69" s="59">
        <v>13.08</v>
      </c>
      <c r="R69" s="59">
        <v>2.25</v>
      </c>
      <c r="S69" s="59">
        <v>0.15</v>
      </c>
    </row>
    <row r="70" spans="1:19" ht="12.75">
      <c r="A70" s="229" t="s">
        <v>12</v>
      </c>
      <c r="B70" s="230"/>
      <c r="C70" s="231"/>
      <c r="D70" s="5"/>
      <c r="E70" s="8"/>
      <c r="F70" s="5"/>
      <c r="G70" s="7"/>
      <c r="H70" s="6">
        <f aca="true" t="shared" si="3" ref="H70:S70">SUM(H68:H69)</f>
        <v>8.5</v>
      </c>
      <c r="I70" s="6">
        <f t="shared" si="3"/>
        <v>6.95</v>
      </c>
      <c r="J70" s="6">
        <f t="shared" si="3"/>
        <v>18.58</v>
      </c>
      <c r="K70" s="6">
        <f t="shared" si="3"/>
        <v>162.8</v>
      </c>
      <c r="L70" s="6">
        <f t="shared" si="3"/>
        <v>0.06</v>
      </c>
      <c r="M70" s="6">
        <f t="shared" si="3"/>
        <v>0.6</v>
      </c>
      <c r="N70" s="6">
        <f t="shared" si="3"/>
        <v>49.769999999999996</v>
      </c>
      <c r="O70" s="6">
        <f t="shared" si="3"/>
        <v>0.26</v>
      </c>
      <c r="P70" s="6">
        <f t="shared" si="3"/>
        <v>254.16</v>
      </c>
      <c r="Q70" s="6">
        <f t="shared" si="3"/>
        <v>197.08</v>
      </c>
      <c r="R70" s="6">
        <f t="shared" si="3"/>
        <v>30.25</v>
      </c>
      <c r="S70" s="6">
        <f t="shared" si="3"/>
        <v>0.35</v>
      </c>
    </row>
    <row r="71" spans="1:19" ht="12.75">
      <c r="A71" s="214"/>
      <c r="B71" s="215"/>
      <c r="C71" s="216"/>
      <c r="D71" s="211" t="s">
        <v>16</v>
      </c>
      <c r="E71" s="256"/>
      <c r="F71" s="256"/>
      <c r="G71" s="257"/>
      <c r="H71" s="5"/>
      <c r="I71" s="5"/>
      <c r="J71" s="5"/>
      <c r="K71" s="42"/>
      <c r="L71" s="5"/>
      <c r="M71" s="5"/>
      <c r="N71" s="5"/>
      <c r="O71" s="5"/>
      <c r="P71" s="5"/>
      <c r="Q71" s="5"/>
      <c r="R71" s="5"/>
      <c r="S71" s="5"/>
    </row>
    <row r="72" spans="1:20" ht="12.75">
      <c r="A72" s="195" t="s">
        <v>355</v>
      </c>
      <c r="B72" s="196"/>
      <c r="C72" s="197"/>
      <c r="D72" s="46" t="s">
        <v>89</v>
      </c>
      <c r="E72" s="46">
        <v>80</v>
      </c>
      <c r="F72" s="46"/>
      <c r="G72" s="46"/>
      <c r="H72" s="46">
        <v>9.42</v>
      </c>
      <c r="I72" s="46">
        <v>8.09</v>
      </c>
      <c r="J72" s="46">
        <v>1.91</v>
      </c>
      <c r="K72" s="46">
        <v>120</v>
      </c>
      <c r="L72" s="59">
        <v>0.04</v>
      </c>
      <c r="M72" s="59">
        <v>1.15</v>
      </c>
      <c r="N72" s="59">
        <v>30</v>
      </c>
      <c r="O72" s="59">
        <v>0.07</v>
      </c>
      <c r="P72" s="59">
        <v>31.12</v>
      </c>
      <c r="Q72" s="59">
        <v>72.4</v>
      </c>
      <c r="R72" s="59">
        <v>10.51</v>
      </c>
      <c r="S72" s="59">
        <v>0.73</v>
      </c>
      <c r="T72" t="s">
        <v>189</v>
      </c>
    </row>
    <row r="73" spans="1:19" ht="12.75">
      <c r="A73" s="201" t="s">
        <v>304</v>
      </c>
      <c r="B73" s="202"/>
      <c r="C73" s="203"/>
      <c r="D73" s="11"/>
      <c r="E73" s="11"/>
      <c r="F73" s="11">
        <v>158</v>
      </c>
      <c r="G73" s="11">
        <v>113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20" ht="12.75">
      <c r="A74" s="198" t="s">
        <v>29</v>
      </c>
      <c r="B74" s="199"/>
      <c r="C74" s="200"/>
      <c r="D74" s="11"/>
      <c r="E74" s="11"/>
      <c r="F74" s="11">
        <v>3</v>
      </c>
      <c r="G74" s="11">
        <v>3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85"/>
    </row>
    <row r="75" spans="1:20" ht="12.75">
      <c r="A75" s="201" t="s">
        <v>31</v>
      </c>
      <c r="B75" s="202"/>
      <c r="C75" s="203"/>
      <c r="D75" s="11"/>
      <c r="E75" s="11"/>
      <c r="F75" s="11">
        <v>0.02</v>
      </c>
      <c r="G75" s="11">
        <v>0.02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85"/>
    </row>
    <row r="76" spans="1:20" ht="12.75">
      <c r="A76" s="201" t="s">
        <v>20</v>
      </c>
      <c r="B76" s="202"/>
      <c r="C76" s="203"/>
      <c r="D76" s="11"/>
      <c r="E76" s="11"/>
      <c r="F76" s="11">
        <v>0.4</v>
      </c>
      <c r="G76" s="11">
        <v>0.4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85"/>
    </row>
    <row r="77" spans="1:19" ht="12.75">
      <c r="A77" s="208" t="s">
        <v>90</v>
      </c>
      <c r="B77" s="209"/>
      <c r="C77" s="210"/>
      <c r="D77" s="59" t="s">
        <v>115</v>
      </c>
      <c r="E77" s="125">
        <v>30</v>
      </c>
      <c r="F77" s="11"/>
      <c r="G77" s="11"/>
      <c r="H77" s="46">
        <v>0.53</v>
      </c>
      <c r="I77" s="46">
        <v>1.5</v>
      </c>
      <c r="J77" s="46">
        <v>2.11</v>
      </c>
      <c r="K77" s="48">
        <v>24.03</v>
      </c>
      <c r="L77" s="59">
        <v>0.01</v>
      </c>
      <c r="M77" s="59">
        <v>0.4</v>
      </c>
      <c r="N77" s="59">
        <v>10.14</v>
      </c>
      <c r="O77" s="59">
        <v>0.01</v>
      </c>
      <c r="P77" s="59">
        <v>8.77</v>
      </c>
      <c r="Q77" s="59">
        <v>8.82</v>
      </c>
      <c r="R77" s="59">
        <v>2.94</v>
      </c>
      <c r="S77" s="59">
        <v>0.12</v>
      </c>
    </row>
    <row r="78" spans="1:19" ht="12.75" customHeight="1">
      <c r="A78" s="298" t="s">
        <v>20</v>
      </c>
      <c r="B78" s="299"/>
      <c r="C78" s="300"/>
      <c r="D78" s="10"/>
      <c r="E78" s="11"/>
      <c r="F78" s="11">
        <v>0.3</v>
      </c>
      <c r="G78" s="11">
        <v>0.3</v>
      </c>
      <c r="H78" s="11"/>
      <c r="I78" s="11"/>
      <c r="J78" s="11"/>
      <c r="K78" s="63"/>
      <c r="L78" s="11"/>
      <c r="M78" s="11"/>
      <c r="N78" s="11"/>
      <c r="O78" s="11"/>
      <c r="P78" s="11"/>
      <c r="Q78" s="11"/>
      <c r="R78" s="11"/>
      <c r="S78" s="11"/>
    </row>
    <row r="79" spans="1:19" ht="11.25" customHeight="1">
      <c r="A79" s="201" t="s">
        <v>30</v>
      </c>
      <c r="B79" s="202"/>
      <c r="C79" s="203"/>
      <c r="D79" s="10"/>
      <c r="E79" s="11"/>
      <c r="F79" s="11">
        <v>7.5</v>
      </c>
      <c r="G79" s="11">
        <v>7.5</v>
      </c>
      <c r="H79" s="11"/>
      <c r="I79" s="11"/>
      <c r="J79" s="11"/>
      <c r="K79" s="63"/>
      <c r="L79" s="11"/>
      <c r="M79" s="11"/>
      <c r="N79" s="11"/>
      <c r="O79" s="11"/>
      <c r="P79" s="11"/>
      <c r="Q79" s="11"/>
      <c r="R79" s="11"/>
      <c r="S79" s="11"/>
    </row>
    <row r="80" spans="1:19" ht="12.75" customHeight="1">
      <c r="A80" s="201" t="s">
        <v>70</v>
      </c>
      <c r="B80" s="202"/>
      <c r="C80" s="203"/>
      <c r="D80" s="10"/>
      <c r="E80" s="11"/>
      <c r="F80" s="11">
        <v>1.2</v>
      </c>
      <c r="G80" s="11">
        <v>1.2</v>
      </c>
      <c r="H80" s="11"/>
      <c r="I80" s="11"/>
      <c r="J80" s="11"/>
      <c r="K80" s="63"/>
      <c r="L80" s="11"/>
      <c r="M80" s="11"/>
      <c r="N80" s="11"/>
      <c r="O80" s="11"/>
      <c r="P80" s="11"/>
      <c r="Q80" s="11"/>
      <c r="R80" s="11"/>
      <c r="S80" s="11"/>
    </row>
    <row r="81" spans="1:19" ht="12" customHeight="1">
      <c r="A81" s="201" t="s">
        <v>32</v>
      </c>
      <c r="B81" s="202"/>
      <c r="C81" s="203"/>
      <c r="D81" s="10"/>
      <c r="E81" s="11"/>
      <c r="F81" s="11">
        <v>2.2</v>
      </c>
      <c r="G81" s="11">
        <v>2.2</v>
      </c>
      <c r="H81" s="11"/>
      <c r="I81" s="11"/>
      <c r="J81" s="11"/>
      <c r="K81" s="63"/>
      <c r="L81" s="11"/>
      <c r="M81" s="11"/>
      <c r="N81" s="11"/>
      <c r="O81" s="11"/>
      <c r="P81" s="11"/>
      <c r="Q81" s="11"/>
      <c r="R81" s="11"/>
      <c r="S81" s="11"/>
    </row>
    <row r="82" spans="1:19" ht="13.5" customHeight="1">
      <c r="A82" s="201" t="s">
        <v>224</v>
      </c>
      <c r="B82" s="202"/>
      <c r="C82" s="203"/>
      <c r="D82" s="10"/>
      <c r="E82" s="11"/>
      <c r="F82" s="11">
        <v>22.5</v>
      </c>
      <c r="G82" s="11">
        <v>22.5</v>
      </c>
      <c r="H82" s="11"/>
      <c r="I82" s="11"/>
      <c r="J82" s="11"/>
      <c r="K82" s="63"/>
      <c r="L82" s="11"/>
      <c r="M82" s="11"/>
      <c r="N82" s="11"/>
      <c r="O82" s="11"/>
      <c r="P82" s="11"/>
      <c r="Q82" s="11"/>
      <c r="R82" s="11"/>
      <c r="S82" s="11"/>
    </row>
    <row r="83" spans="1:19" ht="12.75">
      <c r="A83" s="208" t="s">
        <v>183</v>
      </c>
      <c r="B83" s="209"/>
      <c r="C83" s="210"/>
      <c r="D83" s="59" t="s">
        <v>184</v>
      </c>
      <c r="E83" s="59">
        <v>180</v>
      </c>
      <c r="F83" s="11"/>
      <c r="G83" s="11"/>
      <c r="H83" s="59">
        <v>3.43</v>
      </c>
      <c r="I83" s="59">
        <v>5.18</v>
      </c>
      <c r="J83" s="59">
        <v>27.59</v>
      </c>
      <c r="K83" s="59">
        <v>170.68</v>
      </c>
      <c r="L83" s="59">
        <v>0.18</v>
      </c>
      <c r="M83" s="59">
        <v>25.18</v>
      </c>
      <c r="N83" s="59">
        <v>0</v>
      </c>
      <c r="O83" s="59">
        <v>0.11</v>
      </c>
      <c r="P83" s="59">
        <v>17.55</v>
      </c>
      <c r="Q83" s="59">
        <v>95.59</v>
      </c>
      <c r="R83" s="59">
        <v>35.16</v>
      </c>
      <c r="S83" s="59">
        <v>1.39</v>
      </c>
    </row>
    <row r="84" spans="1:19" ht="12.75">
      <c r="A84" s="198" t="s">
        <v>26</v>
      </c>
      <c r="B84" s="199"/>
      <c r="C84" s="200"/>
      <c r="D84" s="59"/>
      <c r="E84" s="59"/>
      <c r="F84" s="11">
        <v>240</v>
      </c>
      <c r="G84" s="11">
        <v>180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2.75">
      <c r="A85" s="201" t="s">
        <v>20</v>
      </c>
      <c r="B85" s="202"/>
      <c r="C85" s="203"/>
      <c r="D85" s="59"/>
      <c r="E85" s="59"/>
      <c r="F85" s="11">
        <v>1</v>
      </c>
      <c r="G85" s="11">
        <v>1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2.75">
      <c r="A86" s="201" t="s">
        <v>33</v>
      </c>
      <c r="B86" s="202"/>
      <c r="C86" s="203"/>
      <c r="D86" s="59"/>
      <c r="E86" s="59"/>
      <c r="F86" s="11">
        <v>3</v>
      </c>
      <c r="G86" s="11">
        <v>3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2.75">
      <c r="A87" s="225" t="s">
        <v>48</v>
      </c>
      <c r="B87" s="226"/>
      <c r="C87" s="227"/>
      <c r="D87" s="54" t="s">
        <v>93</v>
      </c>
      <c r="E87" s="54" t="s">
        <v>201</v>
      </c>
      <c r="F87" s="1"/>
      <c r="G87" s="1"/>
      <c r="H87" s="26">
        <v>1.52</v>
      </c>
      <c r="I87" s="3">
        <v>1.35</v>
      </c>
      <c r="J87" s="26">
        <v>15.9</v>
      </c>
      <c r="K87" s="37">
        <v>81</v>
      </c>
      <c r="L87" s="6">
        <v>0.04</v>
      </c>
      <c r="M87" s="6">
        <v>1.33</v>
      </c>
      <c r="N87" s="6">
        <v>10</v>
      </c>
      <c r="O87" s="6">
        <v>0.16</v>
      </c>
      <c r="P87" s="6">
        <v>126.6</v>
      </c>
      <c r="Q87" s="6">
        <v>92.8</v>
      </c>
      <c r="R87" s="6">
        <v>15.4</v>
      </c>
      <c r="S87" s="6">
        <v>0.41</v>
      </c>
    </row>
    <row r="88" spans="1:19" ht="12.75">
      <c r="A88" s="217" t="s">
        <v>289</v>
      </c>
      <c r="B88" s="218"/>
      <c r="C88" s="219"/>
      <c r="D88" s="53"/>
      <c r="E88" s="53"/>
      <c r="F88" s="1">
        <v>0.4</v>
      </c>
      <c r="G88" s="1">
        <v>0.4</v>
      </c>
      <c r="H88" s="1"/>
      <c r="I88" s="1"/>
      <c r="J88" s="1"/>
      <c r="K88" s="38"/>
      <c r="L88" s="5"/>
      <c r="M88" s="5"/>
      <c r="N88" s="5"/>
      <c r="O88" s="5"/>
      <c r="P88" s="5"/>
      <c r="Q88" s="5"/>
      <c r="R88" s="5"/>
      <c r="S88" s="5"/>
    </row>
    <row r="89" spans="1:19" ht="12.75">
      <c r="A89" s="217" t="s">
        <v>18</v>
      </c>
      <c r="B89" s="218"/>
      <c r="C89" s="219"/>
      <c r="D89" s="53"/>
      <c r="E89" s="53"/>
      <c r="F89" s="1">
        <v>50</v>
      </c>
      <c r="G89" s="1">
        <v>50</v>
      </c>
      <c r="H89" s="1"/>
      <c r="I89" s="1"/>
      <c r="J89" s="1"/>
      <c r="K89" s="38"/>
      <c r="L89" s="5"/>
      <c r="M89" s="5"/>
      <c r="N89" s="5"/>
      <c r="O89" s="5"/>
      <c r="P89" s="5"/>
      <c r="Q89" s="5"/>
      <c r="R89" s="5"/>
      <c r="S89" s="5"/>
    </row>
    <row r="90" spans="1:19" ht="12.75">
      <c r="A90" s="261" t="s">
        <v>293</v>
      </c>
      <c r="B90" s="262"/>
      <c r="C90" s="263"/>
      <c r="D90" s="53"/>
      <c r="E90" s="53"/>
      <c r="F90" s="1">
        <v>15</v>
      </c>
      <c r="G90" s="1">
        <v>15</v>
      </c>
      <c r="H90" s="1"/>
      <c r="I90" s="1"/>
      <c r="J90" s="1"/>
      <c r="K90" s="38"/>
      <c r="L90" s="5"/>
      <c r="M90" s="5"/>
      <c r="N90" s="5"/>
      <c r="O90" s="5"/>
      <c r="P90" s="5"/>
      <c r="Q90" s="5"/>
      <c r="R90" s="5"/>
      <c r="S90" s="5"/>
    </row>
    <row r="91" spans="1:19" ht="12.75">
      <c r="A91" s="261" t="s">
        <v>224</v>
      </c>
      <c r="B91" s="262"/>
      <c r="C91" s="263"/>
      <c r="D91" s="53"/>
      <c r="E91" s="53"/>
      <c r="F91" s="1">
        <v>100</v>
      </c>
      <c r="G91" s="1">
        <v>100</v>
      </c>
      <c r="H91" s="1"/>
      <c r="I91" s="1"/>
      <c r="J91" s="1"/>
      <c r="K91" s="38"/>
      <c r="L91" s="5"/>
      <c r="M91" s="5"/>
      <c r="N91" s="5"/>
      <c r="O91" s="5"/>
      <c r="P91" s="5"/>
      <c r="Q91" s="5"/>
      <c r="R91" s="5"/>
      <c r="S91" s="5"/>
    </row>
    <row r="92" spans="1:19" s="93" customFormat="1" ht="12.75">
      <c r="A92" s="208" t="s">
        <v>220</v>
      </c>
      <c r="B92" s="209"/>
      <c r="C92" s="210"/>
      <c r="D92" s="55" t="s">
        <v>407</v>
      </c>
      <c r="E92" s="55">
        <v>60</v>
      </c>
      <c r="F92" s="55"/>
      <c r="G92" s="55"/>
      <c r="H92" s="59">
        <v>0.82</v>
      </c>
      <c r="I92" s="59">
        <v>1.16</v>
      </c>
      <c r="J92" s="59">
        <v>3.92</v>
      </c>
      <c r="K92" s="59">
        <v>29.44</v>
      </c>
      <c r="L92" s="59">
        <v>0.004</v>
      </c>
      <c r="M92" s="59">
        <v>1.86</v>
      </c>
      <c r="N92" s="59">
        <v>5.6</v>
      </c>
      <c r="O92" s="59">
        <v>0.02</v>
      </c>
      <c r="P92" s="59">
        <v>3.75</v>
      </c>
      <c r="Q92" s="59">
        <v>19.92</v>
      </c>
      <c r="R92" s="59">
        <v>0.09</v>
      </c>
      <c r="S92" s="59">
        <v>0.17</v>
      </c>
    </row>
    <row r="93" spans="1:19" s="93" customFormat="1" ht="12.75">
      <c r="A93" s="201" t="s">
        <v>220</v>
      </c>
      <c r="B93" s="209"/>
      <c r="C93" s="210"/>
      <c r="D93" s="55"/>
      <c r="E93" s="55"/>
      <c r="F93" s="133">
        <v>97</v>
      </c>
      <c r="G93" s="133">
        <v>58.2</v>
      </c>
      <c r="H93" s="55"/>
      <c r="I93" s="55"/>
      <c r="J93" s="55"/>
      <c r="K93" s="90"/>
      <c r="L93" s="59"/>
      <c r="M93" s="59"/>
      <c r="N93" s="59"/>
      <c r="O93" s="59"/>
      <c r="P93" s="59"/>
      <c r="Q93" s="59"/>
      <c r="R93" s="59"/>
      <c r="S93" s="59"/>
    </row>
    <row r="94" spans="1:19" s="93" customFormat="1" ht="12.75">
      <c r="A94" s="201" t="s">
        <v>33</v>
      </c>
      <c r="B94" s="209"/>
      <c r="C94" s="210"/>
      <c r="D94" s="55"/>
      <c r="E94" s="55"/>
      <c r="F94" s="133">
        <v>1.8</v>
      </c>
      <c r="G94" s="133">
        <v>1.8</v>
      </c>
      <c r="H94" s="55"/>
      <c r="I94" s="55"/>
      <c r="J94" s="55"/>
      <c r="K94" s="90"/>
      <c r="L94" s="59"/>
      <c r="M94" s="59"/>
      <c r="N94" s="59"/>
      <c r="O94" s="59"/>
      <c r="P94" s="59"/>
      <c r="Q94" s="59"/>
      <c r="R94" s="59"/>
      <c r="S94" s="59"/>
    </row>
    <row r="95" spans="1:19" ht="12.75">
      <c r="A95" s="195" t="s">
        <v>426</v>
      </c>
      <c r="B95" s="196"/>
      <c r="C95" s="197"/>
      <c r="D95" s="11"/>
      <c r="E95" s="46">
        <v>15</v>
      </c>
      <c r="F95" s="46"/>
      <c r="G95" s="46"/>
      <c r="H95" s="46">
        <v>0.84</v>
      </c>
      <c r="I95" s="46">
        <v>0.16</v>
      </c>
      <c r="J95" s="46">
        <v>7.4</v>
      </c>
      <c r="K95" s="48">
        <v>34.51</v>
      </c>
      <c r="L95" s="59">
        <v>0.15</v>
      </c>
      <c r="M95" s="59">
        <v>0</v>
      </c>
      <c r="N95" s="59">
        <v>0</v>
      </c>
      <c r="O95" s="59">
        <v>0</v>
      </c>
      <c r="P95" s="59">
        <v>3.45</v>
      </c>
      <c r="Q95" s="59">
        <v>15.91</v>
      </c>
      <c r="R95" s="59">
        <v>3.75</v>
      </c>
      <c r="S95" s="59">
        <v>0.46</v>
      </c>
    </row>
    <row r="96" spans="1:19" ht="12.75">
      <c r="A96" s="195" t="s">
        <v>61</v>
      </c>
      <c r="B96" s="196"/>
      <c r="C96" s="197"/>
      <c r="D96" s="53"/>
      <c r="E96" s="54">
        <v>25</v>
      </c>
      <c r="F96" s="54"/>
      <c r="G96" s="54"/>
      <c r="H96" s="54">
        <v>1.97</v>
      </c>
      <c r="I96" s="54">
        <v>0.25</v>
      </c>
      <c r="J96" s="54">
        <v>0.37</v>
      </c>
      <c r="K96" s="62">
        <v>58.45</v>
      </c>
      <c r="L96" s="46">
        <v>0.02</v>
      </c>
      <c r="M96" s="46">
        <v>0</v>
      </c>
      <c r="N96" s="46">
        <v>0</v>
      </c>
      <c r="O96" s="46">
        <v>0.32</v>
      </c>
      <c r="P96" s="46">
        <v>5.75</v>
      </c>
      <c r="Q96" s="46">
        <v>21.75</v>
      </c>
      <c r="R96" s="46">
        <v>8.25</v>
      </c>
      <c r="S96" s="46">
        <v>0.27</v>
      </c>
    </row>
    <row r="97" spans="1:19" ht="12.75">
      <c r="A97" s="208" t="s">
        <v>278</v>
      </c>
      <c r="B97" s="209"/>
      <c r="C97" s="210"/>
      <c r="D97" s="54" t="s">
        <v>23</v>
      </c>
      <c r="E97" s="59">
        <v>10</v>
      </c>
      <c r="F97" s="26"/>
      <c r="G97" s="26"/>
      <c r="H97" s="54">
        <v>0.08</v>
      </c>
      <c r="I97" s="54">
        <v>7.25</v>
      </c>
      <c r="J97" s="54">
        <v>0.13</v>
      </c>
      <c r="K97" s="62">
        <v>66</v>
      </c>
      <c r="L97" s="46">
        <v>0</v>
      </c>
      <c r="M97" s="46">
        <v>0</v>
      </c>
      <c r="N97" s="46">
        <v>40</v>
      </c>
      <c r="O97" s="46">
        <v>0.01</v>
      </c>
      <c r="P97" s="46">
        <v>2.4</v>
      </c>
      <c r="Q97" s="46">
        <v>3</v>
      </c>
      <c r="R97" s="46">
        <v>0</v>
      </c>
      <c r="S97" s="46">
        <v>0.02</v>
      </c>
    </row>
    <row r="98" spans="1:19" ht="12.75">
      <c r="A98" s="208" t="s">
        <v>12</v>
      </c>
      <c r="B98" s="209"/>
      <c r="C98" s="210"/>
      <c r="D98" s="11"/>
      <c r="E98" s="11"/>
      <c r="F98" s="5"/>
      <c r="G98" s="5"/>
      <c r="H98" s="6">
        <f aca="true" t="shared" si="4" ref="H98:S98">SUM(H72:H97)</f>
        <v>18.609999999999996</v>
      </c>
      <c r="I98" s="6">
        <f t="shared" si="4"/>
        <v>24.94</v>
      </c>
      <c r="J98" s="6">
        <f t="shared" si="4"/>
        <v>59.33</v>
      </c>
      <c r="K98" s="6">
        <f t="shared" si="4"/>
        <v>584.11</v>
      </c>
      <c r="L98" s="6">
        <f t="shared" si="4"/>
        <v>0.44399999999999995</v>
      </c>
      <c r="M98" s="6">
        <f t="shared" si="4"/>
        <v>29.92</v>
      </c>
      <c r="N98" s="6">
        <f t="shared" si="4"/>
        <v>95.74000000000001</v>
      </c>
      <c r="O98" s="6">
        <f t="shared" si="4"/>
        <v>0.7</v>
      </c>
      <c r="P98" s="6">
        <f t="shared" si="4"/>
        <v>199.39</v>
      </c>
      <c r="Q98" s="6">
        <f t="shared" si="4"/>
        <v>330.19000000000005</v>
      </c>
      <c r="R98" s="6">
        <f t="shared" si="4"/>
        <v>76.10000000000001</v>
      </c>
      <c r="S98" s="6">
        <f t="shared" si="4"/>
        <v>3.57</v>
      </c>
    </row>
    <row r="99" spans="1:19" ht="12.75">
      <c r="A99" s="208" t="s">
        <v>74</v>
      </c>
      <c r="B99" s="209"/>
      <c r="C99" s="210"/>
      <c r="D99" s="5"/>
      <c r="E99" s="5"/>
      <c r="F99" s="5"/>
      <c r="G99" s="5"/>
      <c r="H99" s="6">
        <f>SUM(H23+H27+H66+H70+H98)</f>
        <v>66.82</v>
      </c>
      <c r="I99" s="6">
        <f>SUM(I23+I27+I66+I70+I98)</f>
        <v>91.14</v>
      </c>
      <c r="J99" s="6">
        <f>SUM(J23+J27+J66+J70+J98)</f>
        <v>284.02</v>
      </c>
      <c r="K99" s="6">
        <f>SUM(K23+K27+K66+K70+K98)</f>
        <v>2242.42</v>
      </c>
      <c r="L99" s="12">
        <f aca="true" t="shared" si="5" ref="L99:S99">L98+L70+L66+L27+L23</f>
        <v>1.363</v>
      </c>
      <c r="M99" s="12">
        <f t="shared" si="5"/>
        <v>82.08</v>
      </c>
      <c r="N99" s="12">
        <f t="shared" si="5"/>
        <v>322.07</v>
      </c>
      <c r="O99" s="12">
        <f t="shared" si="5"/>
        <v>12.810999999999996</v>
      </c>
      <c r="P99" s="12">
        <f t="shared" si="5"/>
        <v>1171.9199999999998</v>
      </c>
      <c r="Q99" s="12">
        <f t="shared" si="5"/>
        <v>1244.24</v>
      </c>
      <c r="R99" s="12">
        <f t="shared" si="5"/>
        <v>373.37</v>
      </c>
      <c r="S99" s="12">
        <f t="shared" si="5"/>
        <v>18.560000000000002</v>
      </c>
    </row>
  </sheetData>
  <sheetProtection/>
  <mergeCells count="121">
    <mergeCell ref="L3:O3"/>
    <mergeCell ref="P3:S3"/>
    <mergeCell ref="R4:R5"/>
    <mergeCell ref="O4:O5"/>
    <mergeCell ref="S4:S5"/>
    <mergeCell ref="H4:H5"/>
    <mergeCell ref="I4:I5"/>
    <mergeCell ref="P4:P5"/>
    <mergeCell ref="Q4:Q5"/>
    <mergeCell ref="A16:C16"/>
    <mergeCell ref="A15:C15"/>
    <mergeCell ref="L4:L5"/>
    <mergeCell ref="N4:N5"/>
    <mergeCell ref="D6:G6"/>
    <mergeCell ref="M4:M5"/>
    <mergeCell ref="A6:C6"/>
    <mergeCell ref="A13:C13"/>
    <mergeCell ref="A9:C9"/>
    <mergeCell ref="A31:C31"/>
    <mergeCell ref="A60:C60"/>
    <mergeCell ref="A43:C43"/>
    <mergeCell ref="A52:C52"/>
    <mergeCell ref="A33:C33"/>
    <mergeCell ref="A34:C34"/>
    <mergeCell ref="A32:C32"/>
    <mergeCell ref="D67:G67"/>
    <mergeCell ref="A61:C61"/>
    <mergeCell ref="A41:C41"/>
    <mergeCell ref="A40:C40"/>
    <mergeCell ref="A50:C50"/>
    <mergeCell ref="A59:C59"/>
    <mergeCell ref="A44:C44"/>
    <mergeCell ref="A45:C45"/>
    <mergeCell ref="A47:C47"/>
    <mergeCell ref="A19:C19"/>
    <mergeCell ref="A35:C35"/>
    <mergeCell ref="A7:C7"/>
    <mergeCell ref="A17:C17"/>
    <mergeCell ref="A24:C24"/>
    <mergeCell ref="A14:C14"/>
    <mergeCell ref="A8:C8"/>
    <mergeCell ref="A28:C28"/>
    <mergeCell ref="A25:C25"/>
    <mergeCell ref="A18:C18"/>
    <mergeCell ref="H1:I1"/>
    <mergeCell ref="J4:J5"/>
    <mergeCell ref="A1:B1"/>
    <mergeCell ref="A2:B2"/>
    <mergeCell ref="C1:G1"/>
    <mergeCell ref="C2:G2"/>
    <mergeCell ref="A3:C3"/>
    <mergeCell ref="A4:C4"/>
    <mergeCell ref="A5:C5"/>
    <mergeCell ref="H3:K3"/>
    <mergeCell ref="D71:G71"/>
    <mergeCell ref="A71:C71"/>
    <mergeCell ref="A42:C42"/>
    <mergeCell ref="D24:G24"/>
    <mergeCell ref="D28:G28"/>
    <mergeCell ref="A48:C48"/>
    <mergeCell ref="A56:C56"/>
    <mergeCell ref="A27:C27"/>
    <mergeCell ref="A66:C66"/>
    <mergeCell ref="A57:C57"/>
    <mergeCell ref="A23:C23"/>
    <mergeCell ref="A46:C46"/>
    <mergeCell ref="A65:C65"/>
    <mergeCell ref="A38:C38"/>
    <mergeCell ref="A39:C39"/>
    <mergeCell ref="A36:C36"/>
    <mergeCell ref="A26:C26"/>
    <mergeCell ref="A37:C37"/>
    <mergeCell ref="A29:C29"/>
    <mergeCell ref="A30:C30"/>
    <mergeCell ref="A99:C99"/>
    <mergeCell ref="A98:C98"/>
    <mergeCell ref="A94:C94"/>
    <mergeCell ref="A49:C49"/>
    <mergeCell ref="A62:C62"/>
    <mergeCell ref="A88:C88"/>
    <mergeCell ref="A89:C89"/>
    <mergeCell ref="A54:C54"/>
    <mergeCell ref="A55:C55"/>
    <mergeCell ref="A51:C51"/>
    <mergeCell ref="A97:C97"/>
    <mergeCell ref="A92:C92"/>
    <mergeCell ref="A77:C77"/>
    <mergeCell ref="A78:C78"/>
    <mergeCell ref="A79:C79"/>
    <mergeCell ref="A90:C90"/>
    <mergeCell ref="A95:C95"/>
    <mergeCell ref="A96:C96"/>
    <mergeCell ref="A91:C91"/>
    <mergeCell ref="A93:C93"/>
    <mergeCell ref="A10:C10"/>
    <mergeCell ref="A11:C11"/>
    <mergeCell ref="A12:C12"/>
    <mergeCell ref="A81:C81"/>
    <mergeCell ref="A70:C70"/>
    <mergeCell ref="A67:C67"/>
    <mergeCell ref="A20:C20"/>
    <mergeCell ref="A53:C53"/>
    <mergeCell ref="A58:C58"/>
    <mergeCell ref="A21:C21"/>
    <mergeCell ref="A22:C22"/>
    <mergeCell ref="A87:C87"/>
    <mergeCell ref="A72:C72"/>
    <mergeCell ref="A73:C73"/>
    <mergeCell ref="A74:C74"/>
    <mergeCell ref="A75:C75"/>
    <mergeCell ref="A68:C68"/>
    <mergeCell ref="A69:C69"/>
    <mergeCell ref="A76:C76"/>
    <mergeCell ref="A83:C83"/>
    <mergeCell ref="A85:C85"/>
    <mergeCell ref="A86:C86"/>
    <mergeCell ref="A63:C63"/>
    <mergeCell ref="A64:C64"/>
    <mergeCell ref="A80:C80"/>
    <mergeCell ref="A82:C82"/>
    <mergeCell ref="A84:C84"/>
  </mergeCells>
  <printOptions/>
  <pageMargins left="0.75" right="0.75" top="0.2" bottom="0.16" header="0.17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76">
      <selection activeCell="A17" sqref="A17:C17"/>
    </sheetView>
  </sheetViews>
  <sheetFormatPr defaultColWidth="9.00390625" defaultRowHeight="12.75"/>
  <cols>
    <col min="1" max="2" width="10.25390625" style="0" customWidth="1"/>
    <col min="3" max="3" width="11.375" style="0" customWidth="1"/>
    <col min="4" max="4" width="6.00390625" style="0" customWidth="1"/>
    <col min="5" max="5" width="7.125" style="0" customWidth="1"/>
    <col min="6" max="6" width="6.125" style="0" customWidth="1"/>
    <col min="7" max="7" width="6.00390625" style="0" customWidth="1"/>
    <col min="8" max="8" width="6.125" style="0" customWidth="1"/>
    <col min="9" max="9" width="5.87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125" style="0" customWidth="1"/>
    <col min="14" max="14" width="5.75390625" style="0" customWidth="1"/>
    <col min="15" max="15" width="5.25390625" style="0" customWidth="1"/>
    <col min="16" max="18" width="5.75390625" style="0" customWidth="1"/>
    <col min="19" max="19" width="5.875" style="0" customWidth="1"/>
    <col min="20" max="20" width="0.37109375" style="0" hidden="1" customWidth="1"/>
  </cols>
  <sheetData>
    <row r="1" spans="1:10" ht="21.75" customHeight="1">
      <c r="A1" s="276" t="s">
        <v>103</v>
      </c>
      <c r="B1" s="276"/>
      <c r="C1" s="276" t="s">
        <v>449</v>
      </c>
      <c r="D1" s="276"/>
      <c r="E1" s="369"/>
      <c r="F1" s="369"/>
      <c r="G1" s="369"/>
      <c r="H1" s="238" t="s">
        <v>174</v>
      </c>
      <c r="I1" s="368"/>
      <c r="J1" s="368"/>
    </row>
    <row r="2" spans="1:7" ht="17.25" customHeight="1">
      <c r="A2" s="297" t="s">
        <v>101</v>
      </c>
      <c r="B2" s="297"/>
      <c r="C2" s="297" t="s">
        <v>402</v>
      </c>
      <c r="D2" s="297"/>
      <c r="E2" s="297"/>
      <c r="F2" s="297"/>
      <c r="G2" s="297"/>
    </row>
    <row r="3" spans="1:19" ht="12.75">
      <c r="A3" s="278" t="s">
        <v>0</v>
      </c>
      <c r="B3" s="279"/>
      <c r="C3" s="280"/>
      <c r="D3" s="44" t="s">
        <v>3</v>
      </c>
      <c r="E3" s="45" t="s">
        <v>4</v>
      </c>
      <c r="F3" s="45" t="s">
        <v>5</v>
      </c>
      <c r="G3" s="45" t="s">
        <v>6</v>
      </c>
      <c r="H3" s="287" t="s">
        <v>7</v>
      </c>
      <c r="I3" s="288"/>
      <c r="J3" s="288"/>
      <c r="K3" s="289"/>
      <c r="L3" s="287" t="s">
        <v>135</v>
      </c>
      <c r="M3" s="288"/>
      <c r="N3" s="288"/>
      <c r="O3" s="289"/>
      <c r="P3" s="287" t="s">
        <v>130</v>
      </c>
      <c r="Q3" s="288"/>
      <c r="R3" s="288"/>
      <c r="S3" s="289"/>
    </row>
    <row r="4" spans="1:19" ht="12.75">
      <c r="A4" s="252" t="s">
        <v>1</v>
      </c>
      <c r="B4" s="238"/>
      <c r="C4" s="294"/>
      <c r="D4" s="24" t="s">
        <v>149</v>
      </c>
      <c r="E4" s="24" t="s">
        <v>164</v>
      </c>
      <c r="F4" s="24" t="s">
        <v>164</v>
      </c>
      <c r="G4" s="24" t="s">
        <v>164</v>
      </c>
      <c r="H4" s="290" t="s">
        <v>8</v>
      </c>
      <c r="I4" s="290" t="s">
        <v>9</v>
      </c>
      <c r="J4" s="290" t="s">
        <v>10</v>
      </c>
      <c r="K4" s="45" t="s">
        <v>132</v>
      </c>
      <c r="L4" s="290" t="s">
        <v>151</v>
      </c>
      <c r="M4" s="290" t="s">
        <v>120</v>
      </c>
      <c r="N4" s="290" t="s">
        <v>121</v>
      </c>
      <c r="O4" s="290" t="s">
        <v>128</v>
      </c>
      <c r="P4" s="290" t="s">
        <v>122</v>
      </c>
      <c r="Q4" s="290" t="s">
        <v>123</v>
      </c>
      <c r="R4" s="290" t="s">
        <v>124</v>
      </c>
      <c r="S4" s="290" t="s">
        <v>125</v>
      </c>
    </row>
    <row r="5" spans="1:19" ht="12.75">
      <c r="A5" s="292" t="s">
        <v>2</v>
      </c>
      <c r="B5" s="275"/>
      <c r="C5" s="293"/>
      <c r="D5" s="26" t="s">
        <v>150</v>
      </c>
      <c r="E5" s="26"/>
      <c r="F5" s="26"/>
      <c r="G5" s="26"/>
      <c r="H5" s="291"/>
      <c r="I5" s="291"/>
      <c r="J5" s="291"/>
      <c r="K5" s="26" t="s">
        <v>148</v>
      </c>
      <c r="L5" s="291"/>
      <c r="M5" s="291"/>
      <c r="N5" s="291"/>
      <c r="O5" s="291"/>
      <c r="P5" s="291"/>
      <c r="Q5" s="291"/>
      <c r="R5" s="291"/>
      <c r="S5" s="291"/>
    </row>
    <row r="6" spans="1:19" ht="12.75">
      <c r="A6" s="201"/>
      <c r="B6" s="202"/>
      <c r="C6" s="203"/>
      <c r="D6" s="211" t="s">
        <v>11</v>
      </c>
      <c r="E6" s="256"/>
      <c r="F6" s="256"/>
      <c r="G6" s="257"/>
      <c r="H6" s="1"/>
      <c r="I6" s="1"/>
      <c r="J6" s="1"/>
      <c r="K6" s="47"/>
      <c r="L6" s="5"/>
      <c r="M6" s="5"/>
      <c r="N6" s="5"/>
      <c r="O6" s="5"/>
      <c r="P6" s="5"/>
      <c r="Q6" s="5"/>
      <c r="R6" s="5"/>
      <c r="S6" s="5"/>
    </row>
    <row r="7" spans="1:19" ht="12.75">
      <c r="A7" s="195" t="s">
        <v>91</v>
      </c>
      <c r="B7" s="196"/>
      <c r="C7" s="197"/>
      <c r="D7" s="46" t="s">
        <v>231</v>
      </c>
      <c r="E7" s="46">
        <v>250</v>
      </c>
      <c r="F7" s="46"/>
      <c r="G7" s="46"/>
      <c r="H7" s="46">
        <v>5.47</v>
      </c>
      <c r="I7" s="46">
        <v>4.75</v>
      </c>
      <c r="J7" s="46">
        <v>17.9</v>
      </c>
      <c r="K7" s="48">
        <v>150</v>
      </c>
      <c r="L7" s="59">
        <v>0.09</v>
      </c>
      <c r="M7" s="59">
        <v>0.83</v>
      </c>
      <c r="N7" s="59">
        <v>33</v>
      </c>
      <c r="O7" s="59">
        <v>0.19</v>
      </c>
      <c r="P7" s="59">
        <v>163</v>
      </c>
      <c r="Q7" s="59">
        <v>136.9</v>
      </c>
      <c r="R7" s="59">
        <v>26.68</v>
      </c>
      <c r="S7" s="59">
        <v>0.65</v>
      </c>
    </row>
    <row r="8" spans="1:19" ht="12.75">
      <c r="A8" s="195" t="s">
        <v>92</v>
      </c>
      <c r="B8" s="196"/>
      <c r="C8" s="197"/>
      <c r="D8" s="53"/>
      <c r="E8" s="53"/>
      <c r="F8" s="53"/>
      <c r="G8" s="53"/>
      <c r="H8" s="53"/>
      <c r="I8" s="53"/>
      <c r="J8" s="53"/>
      <c r="K8" s="53"/>
      <c r="L8" s="11"/>
      <c r="M8" s="11"/>
      <c r="N8" s="11"/>
      <c r="O8" s="11"/>
      <c r="P8" s="11"/>
      <c r="Q8" s="11"/>
      <c r="R8" s="11"/>
      <c r="S8" s="11"/>
    </row>
    <row r="9" spans="1:19" ht="12.75">
      <c r="A9" s="201" t="s">
        <v>18</v>
      </c>
      <c r="B9" s="202"/>
      <c r="C9" s="203"/>
      <c r="D9" s="53"/>
      <c r="E9" s="53"/>
      <c r="F9" s="53">
        <v>125</v>
      </c>
      <c r="G9" s="53">
        <v>125</v>
      </c>
      <c r="H9" s="53"/>
      <c r="I9" s="53"/>
      <c r="J9" s="53"/>
      <c r="K9" s="53"/>
      <c r="L9" s="11"/>
      <c r="M9" s="11"/>
      <c r="N9" s="11"/>
      <c r="O9" s="11"/>
      <c r="P9" s="11"/>
      <c r="Q9" s="11"/>
      <c r="R9" s="11"/>
      <c r="S9" s="11"/>
    </row>
    <row r="10" spans="1:19" ht="12.75">
      <c r="A10" s="201" t="s">
        <v>293</v>
      </c>
      <c r="B10" s="202"/>
      <c r="C10" s="203"/>
      <c r="D10" s="53"/>
      <c r="E10" s="53"/>
      <c r="F10" s="53">
        <v>1.5</v>
      </c>
      <c r="G10" s="53">
        <v>1.5</v>
      </c>
      <c r="H10" s="53"/>
      <c r="I10" s="53"/>
      <c r="J10" s="53"/>
      <c r="K10" s="53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217" t="s">
        <v>33</v>
      </c>
      <c r="B11" s="218"/>
      <c r="C11" s="219"/>
      <c r="D11" s="53"/>
      <c r="E11" s="53"/>
      <c r="F11" s="53">
        <v>2</v>
      </c>
      <c r="G11" s="53">
        <v>2</v>
      </c>
      <c r="H11" s="53"/>
      <c r="I11" s="53"/>
      <c r="J11" s="53"/>
      <c r="K11" s="53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217" t="s">
        <v>21</v>
      </c>
      <c r="B12" s="218"/>
      <c r="C12" s="219"/>
      <c r="D12" s="53"/>
      <c r="E12" s="53"/>
      <c r="F12" s="53">
        <v>20</v>
      </c>
      <c r="G12" s="53">
        <v>20</v>
      </c>
      <c r="H12" s="53"/>
      <c r="I12" s="53"/>
      <c r="J12" s="53"/>
      <c r="K12" s="53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217" t="s">
        <v>20</v>
      </c>
      <c r="B13" s="218"/>
      <c r="C13" s="219"/>
      <c r="D13" s="53"/>
      <c r="E13" s="53"/>
      <c r="F13" s="53">
        <v>0.4</v>
      </c>
      <c r="G13" s="53">
        <v>0.4</v>
      </c>
      <c r="H13" s="53"/>
      <c r="I13" s="53"/>
      <c r="J13" s="53"/>
      <c r="K13" s="53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217" t="s">
        <v>224</v>
      </c>
      <c r="B14" s="218"/>
      <c r="C14" s="219"/>
      <c r="D14" s="53"/>
      <c r="E14" s="53"/>
      <c r="F14" s="53">
        <v>105</v>
      </c>
      <c r="G14" s="53">
        <v>105</v>
      </c>
      <c r="H14" s="53"/>
      <c r="I14" s="53"/>
      <c r="J14" s="53"/>
      <c r="K14" s="53"/>
      <c r="L14" s="11"/>
      <c r="M14" s="11"/>
      <c r="N14" s="11"/>
      <c r="O14" s="11"/>
      <c r="P14" s="11"/>
      <c r="Q14" s="11"/>
      <c r="R14" s="11"/>
      <c r="S14" s="11"/>
    </row>
    <row r="15" spans="1:19" ht="12.75">
      <c r="A15" s="225" t="s">
        <v>22</v>
      </c>
      <c r="B15" s="226"/>
      <c r="C15" s="227"/>
      <c r="D15" s="138" t="s">
        <v>77</v>
      </c>
      <c r="E15" s="26">
        <v>200</v>
      </c>
      <c r="F15" s="1"/>
      <c r="G15" s="1"/>
      <c r="H15" s="46">
        <v>3.78</v>
      </c>
      <c r="I15" s="46">
        <v>0.67</v>
      </c>
      <c r="J15" s="46">
        <v>26</v>
      </c>
      <c r="K15" s="46">
        <v>125.11</v>
      </c>
      <c r="L15" s="46">
        <v>0.02</v>
      </c>
      <c r="M15" s="46">
        <v>1.33</v>
      </c>
      <c r="N15" s="46">
        <v>0</v>
      </c>
      <c r="O15" s="46">
        <v>0</v>
      </c>
      <c r="P15" s="46">
        <v>133.33</v>
      </c>
      <c r="Q15" s="46">
        <v>111.11</v>
      </c>
      <c r="R15" s="46">
        <v>25.56</v>
      </c>
      <c r="S15" s="46">
        <v>2</v>
      </c>
    </row>
    <row r="16" spans="1:19" ht="12.75">
      <c r="A16" s="284" t="s">
        <v>291</v>
      </c>
      <c r="B16" s="285"/>
      <c r="C16" s="286"/>
      <c r="D16" s="138"/>
      <c r="E16" s="26"/>
      <c r="F16" s="1">
        <v>4</v>
      </c>
      <c r="G16" s="1">
        <v>4</v>
      </c>
      <c r="H16" s="26"/>
      <c r="I16" s="26"/>
      <c r="J16" s="26"/>
      <c r="K16" s="37"/>
      <c r="L16" s="5"/>
      <c r="M16" s="5"/>
      <c r="N16" s="5"/>
      <c r="O16" s="5"/>
      <c r="P16" s="5"/>
      <c r="Q16" s="5"/>
      <c r="R16" s="5"/>
      <c r="S16" s="5"/>
    </row>
    <row r="17" spans="1:19" ht="12.75">
      <c r="A17" s="284" t="s">
        <v>18</v>
      </c>
      <c r="B17" s="285"/>
      <c r="C17" s="286"/>
      <c r="D17" s="138"/>
      <c r="E17" s="26"/>
      <c r="F17" s="1">
        <v>100</v>
      </c>
      <c r="G17" s="1">
        <v>100</v>
      </c>
      <c r="H17" s="26"/>
      <c r="I17" s="26"/>
      <c r="J17" s="26"/>
      <c r="K17" s="37"/>
      <c r="L17" s="5"/>
      <c r="M17" s="5"/>
      <c r="N17" s="5"/>
      <c r="O17" s="5"/>
      <c r="P17" s="5"/>
      <c r="Q17" s="5"/>
      <c r="R17" s="5"/>
      <c r="S17" s="5"/>
    </row>
    <row r="18" spans="1:19" ht="12.75">
      <c r="A18" s="284" t="s">
        <v>293</v>
      </c>
      <c r="B18" s="285"/>
      <c r="C18" s="286"/>
      <c r="D18" s="138"/>
      <c r="E18" s="26"/>
      <c r="F18" s="1">
        <v>13</v>
      </c>
      <c r="G18" s="1">
        <v>13</v>
      </c>
      <c r="H18" s="26"/>
      <c r="I18" s="26"/>
      <c r="J18" s="26"/>
      <c r="K18" s="37"/>
      <c r="L18" s="5"/>
      <c r="M18" s="5"/>
      <c r="N18" s="5"/>
      <c r="O18" s="5"/>
      <c r="P18" s="5"/>
      <c r="Q18" s="5"/>
      <c r="R18" s="5"/>
      <c r="S18" s="5"/>
    </row>
    <row r="19" spans="1:19" ht="12.75">
      <c r="A19" s="284" t="s">
        <v>224</v>
      </c>
      <c r="B19" s="285"/>
      <c r="C19" s="286"/>
      <c r="D19" s="138"/>
      <c r="E19" s="26"/>
      <c r="F19" s="1">
        <v>110</v>
      </c>
      <c r="G19" s="1">
        <v>110</v>
      </c>
      <c r="H19" s="26"/>
      <c r="I19" s="26"/>
      <c r="J19" s="26"/>
      <c r="K19" s="37"/>
      <c r="L19" s="5"/>
      <c r="M19" s="5"/>
      <c r="N19" s="5"/>
      <c r="O19" s="5"/>
      <c r="P19" s="5"/>
      <c r="Q19" s="5"/>
      <c r="R19" s="5"/>
      <c r="S19" s="5"/>
    </row>
    <row r="20" spans="1:19" ht="12.75" customHeight="1">
      <c r="A20" s="195" t="s">
        <v>53</v>
      </c>
      <c r="B20" s="196"/>
      <c r="C20" s="197"/>
      <c r="D20" s="59" t="s">
        <v>72</v>
      </c>
      <c r="E20" s="59">
        <v>20</v>
      </c>
      <c r="F20" s="59">
        <v>21</v>
      </c>
      <c r="G20" s="59">
        <v>20</v>
      </c>
      <c r="H20" s="54">
        <v>4.64</v>
      </c>
      <c r="I20" s="54">
        <v>5.9</v>
      </c>
      <c r="J20" s="54">
        <v>0</v>
      </c>
      <c r="K20" s="54">
        <v>71.66</v>
      </c>
      <c r="L20" s="55">
        <v>0.01</v>
      </c>
      <c r="M20" s="55">
        <v>0.14</v>
      </c>
      <c r="N20" s="55">
        <v>52</v>
      </c>
      <c r="O20" s="55">
        <v>0.061</v>
      </c>
      <c r="P20" s="55">
        <v>176</v>
      </c>
      <c r="Q20" s="55">
        <v>100</v>
      </c>
      <c r="R20" s="55">
        <v>7</v>
      </c>
      <c r="S20" s="55">
        <v>0.2</v>
      </c>
    </row>
    <row r="21" spans="1:19" ht="12.75">
      <c r="A21" s="225" t="s">
        <v>278</v>
      </c>
      <c r="B21" s="226"/>
      <c r="C21" s="227"/>
      <c r="D21" s="138" t="s">
        <v>23</v>
      </c>
      <c r="E21" s="26">
        <v>10</v>
      </c>
      <c r="F21" s="26"/>
      <c r="G21" s="26"/>
      <c r="H21" s="54">
        <v>0.08</v>
      </c>
      <c r="I21" s="54">
        <v>7.25</v>
      </c>
      <c r="J21" s="54">
        <v>0.13</v>
      </c>
      <c r="K21" s="62">
        <v>66</v>
      </c>
      <c r="L21" s="46">
        <v>0</v>
      </c>
      <c r="M21" s="46">
        <v>0</v>
      </c>
      <c r="N21" s="46">
        <v>40</v>
      </c>
      <c r="O21" s="46">
        <v>0.01</v>
      </c>
      <c r="P21" s="46">
        <v>2.4</v>
      </c>
      <c r="Q21" s="46">
        <v>3</v>
      </c>
      <c r="R21" s="46">
        <v>0</v>
      </c>
      <c r="S21" s="46">
        <v>0.02</v>
      </c>
    </row>
    <row r="22" spans="1:19" ht="12.75">
      <c r="A22" s="195" t="s">
        <v>61</v>
      </c>
      <c r="B22" s="196"/>
      <c r="C22" s="197"/>
      <c r="D22" s="11"/>
      <c r="E22" s="46">
        <v>35</v>
      </c>
      <c r="F22" s="46"/>
      <c r="G22" s="46"/>
      <c r="H22" s="6">
        <v>2.78</v>
      </c>
      <c r="I22" s="6">
        <v>0.35</v>
      </c>
      <c r="J22" s="6">
        <v>17</v>
      </c>
      <c r="K22" s="41">
        <v>82.32</v>
      </c>
      <c r="L22" s="59">
        <v>0.04</v>
      </c>
      <c r="M22" s="59">
        <v>0</v>
      </c>
      <c r="N22" s="59">
        <v>0</v>
      </c>
      <c r="O22" s="59">
        <v>0.1</v>
      </c>
      <c r="P22" s="59">
        <v>7.04</v>
      </c>
      <c r="Q22" s="59">
        <v>9.57</v>
      </c>
      <c r="R22" s="59">
        <v>4.57</v>
      </c>
      <c r="S22" s="59">
        <v>0.42</v>
      </c>
    </row>
    <row r="23" spans="1:19" ht="12.75">
      <c r="A23" s="195" t="s">
        <v>426</v>
      </c>
      <c r="B23" s="196"/>
      <c r="C23" s="197"/>
      <c r="D23" s="11"/>
      <c r="E23" s="46">
        <v>15</v>
      </c>
      <c r="F23" s="46"/>
      <c r="G23" s="46"/>
      <c r="H23" s="46">
        <v>0.84</v>
      </c>
      <c r="I23" s="46">
        <v>0.16</v>
      </c>
      <c r="J23" s="46">
        <v>7.4</v>
      </c>
      <c r="K23" s="48">
        <v>34.51</v>
      </c>
      <c r="L23" s="59">
        <v>0.15</v>
      </c>
      <c r="M23" s="59">
        <v>0</v>
      </c>
      <c r="N23" s="59">
        <v>0</v>
      </c>
      <c r="O23" s="59">
        <v>0</v>
      </c>
      <c r="P23" s="59">
        <v>3.45</v>
      </c>
      <c r="Q23" s="59">
        <v>15.91</v>
      </c>
      <c r="R23" s="59">
        <v>3.75</v>
      </c>
      <c r="S23" s="59">
        <v>0.46</v>
      </c>
    </row>
    <row r="24" spans="1:19" ht="12.75">
      <c r="A24" s="229" t="s">
        <v>12</v>
      </c>
      <c r="B24" s="230"/>
      <c r="C24" s="231"/>
      <c r="D24" s="79"/>
      <c r="E24" s="1"/>
      <c r="F24" s="1"/>
      <c r="G24" s="1"/>
      <c r="H24" s="3">
        <f aca="true" t="shared" si="0" ref="H24:S24">SUM(H15:H23)</f>
        <v>12.12</v>
      </c>
      <c r="I24" s="3">
        <f t="shared" si="0"/>
        <v>14.33</v>
      </c>
      <c r="J24" s="3">
        <f t="shared" si="0"/>
        <v>50.529999999999994</v>
      </c>
      <c r="K24" s="3">
        <f t="shared" si="0"/>
        <v>379.59999999999997</v>
      </c>
      <c r="L24" s="3">
        <f t="shared" si="0"/>
        <v>0.22</v>
      </c>
      <c r="M24" s="3">
        <f t="shared" si="0"/>
        <v>1.4700000000000002</v>
      </c>
      <c r="N24" s="3">
        <f t="shared" si="0"/>
        <v>92</v>
      </c>
      <c r="O24" s="3">
        <f t="shared" si="0"/>
        <v>0.17099999999999999</v>
      </c>
      <c r="P24" s="3">
        <f t="shared" si="0"/>
        <v>322.22</v>
      </c>
      <c r="Q24" s="3">
        <f t="shared" si="0"/>
        <v>239.59</v>
      </c>
      <c r="R24" s="3">
        <f t="shared" si="0"/>
        <v>40.88</v>
      </c>
      <c r="S24" s="3">
        <f t="shared" si="0"/>
        <v>3.1</v>
      </c>
    </row>
    <row r="25" spans="1:19" ht="12.75">
      <c r="A25" s="204"/>
      <c r="B25" s="205"/>
      <c r="C25" s="206"/>
      <c r="D25" s="256" t="s">
        <v>13</v>
      </c>
      <c r="E25" s="212"/>
      <c r="F25" s="212"/>
      <c r="G25" s="213"/>
      <c r="H25" s="1"/>
      <c r="I25" s="1"/>
      <c r="J25" s="1"/>
      <c r="K25" s="38"/>
      <c r="L25" s="5"/>
      <c r="M25" s="5"/>
      <c r="N25" s="5"/>
      <c r="O25" s="5"/>
      <c r="P25" s="5"/>
      <c r="Q25" s="5"/>
      <c r="R25" s="5"/>
      <c r="S25" s="5"/>
    </row>
    <row r="26" spans="1:19" ht="12.75">
      <c r="A26" s="208" t="s">
        <v>343</v>
      </c>
      <c r="B26" s="209"/>
      <c r="C26" s="210"/>
      <c r="D26" s="60" t="s">
        <v>344</v>
      </c>
      <c r="E26" s="59" t="s">
        <v>345</v>
      </c>
      <c r="F26" s="11"/>
      <c r="G26" s="11"/>
      <c r="H26" s="55">
        <v>11.47</v>
      </c>
      <c r="I26" s="55">
        <v>11.04</v>
      </c>
      <c r="J26" s="55">
        <v>64.23</v>
      </c>
      <c r="K26" s="55">
        <v>401.77</v>
      </c>
      <c r="L26" s="59">
        <v>0.21</v>
      </c>
      <c r="M26" s="59">
        <v>0.66</v>
      </c>
      <c r="N26" s="59">
        <v>28.76</v>
      </c>
      <c r="O26" s="59">
        <v>0.24</v>
      </c>
      <c r="P26" s="59">
        <v>167.24</v>
      </c>
      <c r="Q26" s="59">
        <v>204.42</v>
      </c>
      <c r="R26" s="59">
        <v>49.52</v>
      </c>
      <c r="S26" s="59">
        <v>1.89</v>
      </c>
    </row>
    <row r="27" spans="1:19" ht="12.75">
      <c r="A27" s="201" t="s">
        <v>346</v>
      </c>
      <c r="B27" s="202"/>
      <c r="C27" s="203"/>
      <c r="D27" s="60"/>
      <c r="E27" s="59"/>
      <c r="F27" s="11">
        <v>176</v>
      </c>
      <c r="G27" s="11">
        <v>176</v>
      </c>
      <c r="H27" s="53"/>
      <c r="I27" s="53"/>
      <c r="J27" s="53"/>
      <c r="K27" s="53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201" t="s">
        <v>29</v>
      </c>
      <c r="B28" s="202"/>
      <c r="C28" s="203"/>
      <c r="D28" s="60"/>
      <c r="E28" s="59"/>
      <c r="F28" s="11">
        <v>9</v>
      </c>
      <c r="G28" s="11">
        <v>9</v>
      </c>
      <c r="H28" s="53"/>
      <c r="I28" s="53"/>
      <c r="J28" s="53"/>
      <c r="K28" s="53"/>
      <c r="L28" s="11"/>
      <c r="M28" s="11"/>
      <c r="N28" s="11"/>
      <c r="O28" s="11"/>
      <c r="P28" s="11"/>
      <c r="Q28" s="11"/>
      <c r="R28" s="11"/>
      <c r="S28" s="11"/>
    </row>
    <row r="29" spans="1:19" ht="12.75">
      <c r="A29" s="201" t="s">
        <v>347</v>
      </c>
      <c r="B29" s="202"/>
      <c r="C29" s="203"/>
      <c r="D29" s="60"/>
      <c r="E29" s="59"/>
      <c r="F29" s="11">
        <v>15</v>
      </c>
      <c r="G29" s="11">
        <v>15</v>
      </c>
      <c r="H29" s="53"/>
      <c r="I29" s="53"/>
      <c r="J29" s="53"/>
      <c r="K29" s="53"/>
      <c r="L29" s="11"/>
      <c r="M29" s="11"/>
      <c r="N29" s="11"/>
      <c r="O29" s="11"/>
      <c r="P29" s="11"/>
      <c r="Q29" s="11"/>
      <c r="R29" s="11"/>
      <c r="S29" s="11"/>
    </row>
    <row r="30" spans="1:19" ht="12.75">
      <c r="A30" s="208" t="s">
        <v>348</v>
      </c>
      <c r="B30" s="209"/>
      <c r="C30" s="210"/>
      <c r="D30" s="60" t="s">
        <v>349</v>
      </c>
      <c r="E30" s="59">
        <v>176</v>
      </c>
      <c r="F30" s="11"/>
      <c r="G30" s="11"/>
      <c r="H30" s="55">
        <v>12.28</v>
      </c>
      <c r="I30" s="55">
        <v>3.84</v>
      </c>
      <c r="J30" s="55">
        <v>65.29</v>
      </c>
      <c r="K30" s="55">
        <v>344.89</v>
      </c>
      <c r="L30" s="59">
        <v>0.26</v>
      </c>
      <c r="M30" s="59">
        <v>1.1</v>
      </c>
      <c r="N30" s="59">
        <v>27.46</v>
      </c>
      <c r="O30" s="59">
        <v>0.23</v>
      </c>
      <c r="P30" s="59">
        <v>130.85</v>
      </c>
      <c r="Q30" s="59">
        <v>195.76</v>
      </c>
      <c r="R30" s="59">
        <v>51.23</v>
      </c>
      <c r="S30" s="59">
        <v>2.1</v>
      </c>
    </row>
    <row r="31" spans="1:19" ht="12.75">
      <c r="A31" s="198" t="s">
        <v>32</v>
      </c>
      <c r="B31" s="199"/>
      <c r="C31" s="200"/>
      <c r="D31" s="60"/>
      <c r="E31" s="59"/>
      <c r="F31" s="11">
        <v>84</v>
      </c>
      <c r="G31" s="11">
        <v>84</v>
      </c>
      <c r="H31" s="53"/>
      <c r="I31" s="53"/>
      <c r="J31" s="53"/>
      <c r="K31" s="53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98" t="s">
        <v>46</v>
      </c>
      <c r="B32" s="199"/>
      <c r="C32" s="200"/>
      <c r="D32" s="60"/>
      <c r="E32" s="59"/>
      <c r="F32" s="11">
        <v>4</v>
      </c>
      <c r="G32" s="11">
        <v>4</v>
      </c>
      <c r="H32" s="53"/>
      <c r="I32" s="53"/>
      <c r="J32" s="53"/>
      <c r="K32" s="53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98" t="s">
        <v>18</v>
      </c>
      <c r="B33" s="199"/>
      <c r="C33" s="200"/>
      <c r="D33" s="59"/>
      <c r="E33" s="59"/>
      <c r="F33" s="11">
        <v>84</v>
      </c>
      <c r="G33" s="11">
        <v>84</v>
      </c>
      <c r="H33" s="53"/>
      <c r="I33" s="53"/>
      <c r="J33" s="53"/>
      <c r="K33" s="53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98" t="s">
        <v>40</v>
      </c>
      <c r="B34" s="199"/>
      <c r="C34" s="200"/>
      <c r="D34" s="59"/>
      <c r="E34" s="59"/>
      <c r="F34" s="11">
        <v>2</v>
      </c>
      <c r="G34" s="11">
        <v>2</v>
      </c>
      <c r="H34" s="53"/>
      <c r="I34" s="53"/>
      <c r="J34" s="53"/>
      <c r="K34" s="53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98" t="s">
        <v>293</v>
      </c>
      <c r="B35" s="199"/>
      <c r="C35" s="200"/>
      <c r="D35" s="59"/>
      <c r="E35" s="59"/>
      <c r="F35" s="11">
        <v>2.9</v>
      </c>
      <c r="G35" s="11">
        <v>2.9</v>
      </c>
      <c r="H35" s="53"/>
      <c r="I35" s="53"/>
      <c r="J35" s="53"/>
      <c r="K35" s="53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198" t="s">
        <v>20</v>
      </c>
      <c r="B36" s="199"/>
      <c r="C36" s="200"/>
      <c r="D36" s="59"/>
      <c r="E36" s="59"/>
      <c r="F36" s="11">
        <v>0.8</v>
      </c>
      <c r="G36" s="11">
        <v>0.8</v>
      </c>
      <c r="H36" s="53"/>
      <c r="I36" s="53"/>
      <c r="J36" s="53"/>
      <c r="K36" s="53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195" t="s">
        <v>272</v>
      </c>
      <c r="B37" s="196"/>
      <c r="C37" s="197"/>
      <c r="D37" s="46" t="s">
        <v>318</v>
      </c>
      <c r="E37" s="116" t="s">
        <v>319</v>
      </c>
      <c r="F37" s="46"/>
      <c r="G37" s="46"/>
      <c r="H37" s="46">
        <v>0.53</v>
      </c>
      <c r="I37" s="46">
        <v>0</v>
      </c>
      <c r="J37" s="46">
        <v>9.47</v>
      </c>
      <c r="K37" s="46">
        <v>41.6</v>
      </c>
      <c r="L37" s="59">
        <v>0</v>
      </c>
      <c r="M37" s="59">
        <v>2.13</v>
      </c>
      <c r="N37" s="59">
        <v>0</v>
      </c>
      <c r="O37" s="59">
        <v>0</v>
      </c>
      <c r="P37" s="59">
        <v>15.33</v>
      </c>
      <c r="Q37" s="59">
        <v>23.2</v>
      </c>
      <c r="R37" s="59">
        <v>12.27</v>
      </c>
      <c r="S37" s="59">
        <v>2.13</v>
      </c>
    </row>
    <row r="38" spans="1:19" ht="12.75">
      <c r="A38" s="198" t="s">
        <v>293</v>
      </c>
      <c r="B38" s="205"/>
      <c r="C38" s="206"/>
      <c r="D38" s="11"/>
      <c r="E38" s="11"/>
      <c r="F38" s="11">
        <v>15</v>
      </c>
      <c r="G38" s="11">
        <v>15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2.75">
      <c r="A39" s="204" t="s">
        <v>289</v>
      </c>
      <c r="B39" s="205"/>
      <c r="C39" s="206"/>
      <c r="D39" s="11"/>
      <c r="E39" s="11"/>
      <c r="F39" s="11">
        <v>0.4</v>
      </c>
      <c r="G39" s="11">
        <v>0.4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s="85" customFormat="1" ht="12.75">
      <c r="A40" s="204" t="s">
        <v>224</v>
      </c>
      <c r="B40" s="205"/>
      <c r="C40" s="206"/>
      <c r="D40" s="66"/>
      <c r="E40" s="66"/>
      <c r="F40" s="66">
        <v>200</v>
      </c>
      <c r="G40" s="66">
        <v>200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1:19" s="85" customFormat="1" ht="12.75">
      <c r="A41" s="198" t="s">
        <v>394</v>
      </c>
      <c r="B41" s="205"/>
      <c r="C41" s="206"/>
      <c r="D41" s="66"/>
      <c r="E41" s="66"/>
      <c r="F41" s="66">
        <v>8</v>
      </c>
      <c r="G41" s="66">
        <v>7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1:21" ht="12.75">
      <c r="A42" s="195" t="s">
        <v>12</v>
      </c>
      <c r="B42" s="196"/>
      <c r="C42" s="197"/>
      <c r="D42" s="12"/>
      <c r="E42" s="12"/>
      <c r="F42" s="12"/>
      <c r="G42" s="12"/>
      <c r="H42" s="81">
        <f aca="true" t="shared" si="1" ref="H42:S42">SUM(H26:H41)</f>
        <v>24.28</v>
      </c>
      <c r="I42" s="81">
        <f t="shared" si="1"/>
        <v>14.879999999999999</v>
      </c>
      <c r="J42" s="81">
        <f t="shared" si="1"/>
        <v>138.99</v>
      </c>
      <c r="K42" s="81">
        <f t="shared" si="1"/>
        <v>788.26</v>
      </c>
      <c r="L42" s="81">
        <f t="shared" si="1"/>
        <v>0.47</v>
      </c>
      <c r="M42" s="81">
        <f t="shared" si="1"/>
        <v>3.89</v>
      </c>
      <c r="N42" s="81">
        <f t="shared" si="1"/>
        <v>56.22</v>
      </c>
      <c r="O42" s="81">
        <f t="shared" si="1"/>
        <v>0.47</v>
      </c>
      <c r="P42" s="81">
        <f t="shared" si="1"/>
        <v>313.42</v>
      </c>
      <c r="Q42" s="81">
        <f t="shared" si="1"/>
        <v>423.37999999999994</v>
      </c>
      <c r="R42" s="81">
        <f t="shared" si="1"/>
        <v>113.02</v>
      </c>
      <c r="S42" s="81">
        <f t="shared" si="1"/>
        <v>6.12</v>
      </c>
      <c r="T42" s="132"/>
      <c r="U42" s="132"/>
    </row>
    <row r="43" spans="1:19" ht="12.75">
      <c r="A43" s="204"/>
      <c r="B43" s="205"/>
      <c r="C43" s="206"/>
      <c r="D43" s="357" t="s">
        <v>14</v>
      </c>
      <c r="E43" s="370"/>
      <c r="F43" s="370"/>
      <c r="G43" s="370"/>
      <c r="H43" s="5"/>
      <c r="I43" s="5"/>
      <c r="J43" s="5"/>
      <c r="K43" s="42"/>
      <c r="L43" s="5"/>
      <c r="M43" s="5"/>
      <c r="N43" s="5"/>
      <c r="O43" s="5"/>
      <c r="P43" s="5"/>
      <c r="Q43" s="5"/>
      <c r="R43" s="5"/>
      <c r="S43" s="5"/>
    </row>
    <row r="44" spans="1:19" ht="12.75">
      <c r="A44" s="225" t="s">
        <v>367</v>
      </c>
      <c r="B44" s="226"/>
      <c r="C44" s="227"/>
      <c r="D44" s="59" t="s">
        <v>179</v>
      </c>
      <c r="E44" s="35">
        <v>250</v>
      </c>
      <c r="F44" s="36"/>
      <c r="G44" s="36"/>
      <c r="H44" s="12">
        <v>1.97</v>
      </c>
      <c r="I44" s="12">
        <v>2.71</v>
      </c>
      <c r="J44" s="12">
        <v>12.11</v>
      </c>
      <c r="K44" s="17">
        <v>85.75</v>
      </c>
      <c r="L44" s="6">
        <v>0.09</v>
      </c>
      <c r="M44" s="6">
        <v>8.25</v>
      </c>
      <c r="N44" s="6">
        <v>0</v>
      </c>
      <c r="O44" s="6">
        <v>0.06</v>
      </c>
      <c r="P44" s="6">
        <v>26.7</v>
      </c>
      <c r="Q44" s="6">
        <v>55.98</v>
      </c>
      <c r="R44" s="6">
        <v>22.78</v>
      </c>
      <c r="S44" s="6">
        <v>0.88</v>
      </c>
    </row>
    <row r="45" spans="1:19" ht="12.75">
      <c r="A45" s="195" t="s">
        <v>317</v>
      </c>
      <c r="B45" s="196"/>
      <c r="C45" s="197"/>
      <c r="D45" s="46"/>
      <c r="E45" s="5"/>
      <c r="F45" s="5"/>
      <c r="G45" s="5"/>
      <c r="H45" s="5"/>
      <c r="I45" s="5"/>
      <c r="J45" s="5"/>
      <c r="K45" s="42"/>
      <c r="L45" s="5"/>
      <c r="M45" s="5"/>
      <c r="N45" s="5"/>
      <c r="O45" s="5"/>
      <c r="P45" s="5"/>
      <c r="Q45" s="5"/>
      <c r="R45" s="5"/>
      <c r="S45" s="5"/>
    </row>
    <row r="46" spans="1:19" ht="12.75">
      <c r="A46" s="198" t="s">
        <v>47</v>
      </c>
      <c r="B46" s="199"/>
      <c r="C46" s="200"/>
      <c r="D46" s="11"/>
      <c r="E46" s="5"/>
      <c r="F46" s="5">
        <v>10</v>
      </c>
      <c r="G46" s="5">
        <v>10</v>
      </c>
      <c r="H46" s="5"/>
      <c r="I46" s="5"/>
      <c r="J46" s="5"/>
      <c r="K46" s="42"/>
      <c r="L46" s="5"/>
      <c r="M46" s="5"/>
      <c r="N46" s="5"/>
      <c r="O46" s="5"/>
      <c r="P46" s="5"/>
      <c r="Q46" s="5"/>
      <c r="R46" s="5"/>
      <c r="S46" s="5"/>
    </row>
    <row r="47" spans="1:19" ht="12.75">
      <c r="A47" s="204" t="s">
        <v>26</v>
      </c>
      <c r="B47" s="205"/>
      <c r="C47" s="206"/>
      <c r="D47" s="11"/>
      <c r="E47" s="5"/>
      <c r="F47" s="27">
        <v>100</v>
      </c>
      <c r="G47" s="5">
        <v>70</v>
      </c>
      <c r="H47" s="5"/>
      <c r="I47" s="5"/>
      <c r="J47" s="5"/>
      <c r="K47" s="42"/>
      <c r="L47" s="5"/>
      <c r="M47" s="5"/>
      <c r="N47" s="5"/>
      <c r="O47" s="5"/>
      <c r="P47" s="5"/>
      <c r="Q47" s="5"/>
      <c r="R47" s="5"/>
      <c r="S47" s="5"/>
    </row>
    <row r="48" spans="1:19" ht="12.75">
      <c r="A48" s="204" t="s">
        <v>27</v>
      </c>
      <c r="B48" s="205"/>
      <c r="C48" s="206"/>
      <c r="D48" s="11"/>
      <c r="E48" s="5"/>
      <c r="F48" s="5">
        <v>12.5</v>
      </c>
      <c r="G48" s="5">
        <v>10</v>
      </c>
      <c r="H48" s="5"/>
      <c r="I48" s="5"/>
      <c r="J48" s="5"/>
      <c r="K48" s="42"/>
      <c r="L48" s="5"/>
      <c r="M48" s="5"/>
      <c r="N48" s="5"/>
      <c r="O48" s="5"/>
      <c r="P48" s="5"/>
      <c r="Q48" s="5"/>
      <c r="R48" s="5"/>
      <c r="S48" s="5"/>
    </row>
    <row r="49" spans="1:19" ht="12.75">
      <c r="A49" s="214" t="s">
        <v>28</v>
      </c>
      <c r="B49" s="215"/>
      <c r="C49" s="216"/>
      <c r="D49" s="11"/>
      <c r="E49" s="5"/>
      <c r="F49" s="5">
        <v>12</v>
      </c>
      <c r="G49" s="5">
        <v>10</v>
      </c>
      <c r="H49" s="5"/>
      <c r="I49" s="5"/>
      <c r="J49" s="5"/>
      <c r="K49" s="42"/>
      <c r="L49" s="5"/>
      <c r="M49" s="5"/>
      <c r="N49" s="5"/>
      <c r="O49" s="5"/>
      <c r="P49" s="5"/>
      <c r="Q49" s="5"/>
      <c r="R49" s="5"/>
      <c r="S49" s="5"/>
    </row>
    <row r="50" spans="1:19" ht="12.75">
      <c r="A50" s="204" t="s">
        <v>29</v>
      </c>
      <c r="B50" s="205"/>
      <c r="C50" s="206"/>
      <c r="D50" s="11"/>
      <c r="E50" s="5"/>
      <c r="F50" s="5">
        <v>2.5</v>
      </c>
      <c r="G50" s="5">
        <v>2.5</v>
      </c>
      <c r="H50" s="5"/>
      <c r="I50" s="5"/>
      <c r="J50" s="5"/>
      <c r="K50" s="42"/>
      <c r="L50" s="5"/>
      <c r="M50" s="5"/>
      <c r="N50" s="5"/>
      <c r="O50" s="5"/>
      <c r="P50" s="5"/>
      <c r="Q50" s="5"/>
      <c r="R50" s="5"/>
      <c r="S50" s="5"/>
    </row>
    <row r="51" spans="1:19" ht="12.75">
      <c r="A51" s="204" t="s">
        <v>20</v>
      </c>
      <c r="B51" s="205"/>
      <c r="C51" s="206"/>
      <c r="D51" s="11"/>
      <c r="E51" s="5"/>
      <c r="F51" s="5">
        <v>1.7</v>
      </c>
      <c r="G51" s="5">
        <v>1.7</v>
      </c>
      <c r="H51" s="5"/>
      <c r="I51" s="5"/>
      <c r="J51" s="5"/>
      <c r="K51" s="42"/>
      <c r="L51" s="5"/>
      <c r="M51" s="5"/>
      <c r="N51" s="5"/>
      <c r="O51" s="5"/>
      <c r="P51" s="5"/>
      <c r="Q51" s="5"/>
      <c r="R51" s="5"/>
      <c r="S51" s="5"/>
    </row>
    <row r="52" spans="1:19" ht="12.75">
      <c r="A52" s="198" t="s">
        <v>57</v>
      </c>
      <c r="B52" s="199"/>
      <c r="C52" s="200"/>
      <c r="D52" s="46"/>
      <c r="E52" s="46"/>
      <c r="F52" s="123">
        <v>0.02</v>
      </c>
      <c r="G52" s="123">
        <v>0.02</v>
      </c>
      <c r="H52" s="115"/>
      <c r="I52" s="46"/>
      <c r="J52" s="46"/>
      <c r="K52" s="46"/>
      <c r="L52" s="11"/>
      <c r="M52" s="11"/>
      <c r="N52" s="11"/>
      <c r="O52" s="11"/>
      <c r="P52" s="11"/>
      <c r="Q52" s="11"/>
      <c r="R52" s="11"/>
      <c r="S52" s="11"/>
    </row>
    <row r="53" spans="1:19" s="85" customFormat="1" ht="12.75">
      <c r="A53" s="204" t="s">
        <v>224</v>
      </c>
      <c r="B53" s="205"/>
      <c r="C53" s="206"/>
      <c r="D53" s="66"/>
      <c r="E53" s="9"/>
      <c r="F53" s="9">
        <v>187.5</v>
      </c>
      <c r="G53" s="9">
        <v>187.5</v>
      </c>
      <c r="H53" s="9"/>
      <c r="I53" s="9"/>
      <c r="J53" s="9"/>
      <c r="K53" s="68"/>
      <c r="L53" s="9"/>
      <c r="M53" s="9"/>
      <c r="N53" s="9"/>
      <c r="O53" s="9"/>
      <c r="P53" s="9"/>
      <c r="Q53" s="9"/>
      <c r="R53" s="9"/>
      <c r="S53" s="9"/>
    </row>
    <row r="54" spans="1:19" ht="12.75">
      <c r="A54" s="195" t="s">
        <v>320</v>
      </c>
      <c r="B54" s="196"/>
      <c r="C54" s="197"/>
      <c r="D54" s="46" t="s">
        <v>82</v>
      </c>
      <c r="E54" s="46">
        <v>80</v>
      </c>
      <c r="F54" s="46"/>
      <c r="G54" s="46"/>
      <c r="H54" s="46">
        <v>12.41</v>
      </c>
      <c r="I54" s="46">
        <v>5.96</v>
      </c>
      <c r="J54" s="46">
        <v>0.67</v>
      </c>
      <c r="K54" s="46">
        <v>105.85</v>
      </c>
      <c r="L54" s="59">
        <v>0.06</v>
      </c>
      <c r="M54" s="59">
        <v>0.61</v>
      </c>
      <c r="N54" s="59">
        <v>35.53</v>
      </c>
      <c r="O54" s="59">
        <v>0.07</v>
      </c>
      <c r="P54" s="59">
        <v>11.21</v>
      </c>
      <c r="Q54" s="59">
        <v>97.84</v>
      </c>
      <c r="R54" s="59">
        <v>33.23</v>
      </c>
      <c r="S54" s="59">
        <v>0.65</v>
      </c>
    </row>
    <row r="55" spans="1:19" ht="12.75">
      <c r="A55" s="201" t="s">
        <v>326</v>
      </c>
      <c r="B55" s="202"/>
      <c r="C55" s="203"/>
      <c r="D55" s="11"/>
      <c r="E55" s="11"/>
      <c r="F55" s="11">
        <v>128</v>
      </c>
      <c r="G55" s="11">
        <v>96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201" t="s">
        <v>28</v>
      </c>
      <c r="B56" s="202"/>
      <c r="C56" s="203"/>
      <c r="D56" s="11"/>
      <c r="E56" s="11"/>
      <c r="F56" s="11">
        <v>4.8</v>
      </c>
      <c r="G56" s="11">
        <v>3.2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201" t="s">
        <v>33</v>
      </c>
      <c r="B57" s="202"/>
      <c r="C57" s="203"/>
      <c r="D57" s="11"/>
      <c r="E57" s="11"/>
      <c r="F57" s="11">
        <v>5</v>
      </c>
      <c r="G57" s="11">
        <v>5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204" t="s">
        <v>20</v>
      </c>
      <c r="B58" s="205"/>
      <c r="C58" s="206"/>
      <c r="D58" s="11"/>
      <c r="E58" s="11"/>
      <c r="F58" s="11">
        <v>0.5</v>
      </c>
      <c r="G58" s="11">
        <v>0.5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195" t="s">
        <v>376</v>
      </c>
      <c r="B59" s="196"/>
      <c r="C59" s="197"/>
      <c r="D59" s="46" t="s">
        <v>377</v>
      </c>
      <c r="E59" s="46">
        <v>180</v>
      </c>
      <c r="F59" s="46"/>
      <c r="G59" s="46"/>
      <c r="H59" s="46">
        <v>3.68</v>
      </c>
      <c r="I59" s="46">
        <v>10.89</v>
      </c>
      <c r="J59" s="46">
        <v>21.4</v>
      </c>
      <c r="K59" s="48">
        <v>205.7</v>
      </c>
      <c r="L59" s="59">
        <v>0.17</v>
      </c>
      <c r="M59" s="59">
        <v>21.18</v>
      </c>
      <c r="N59" s="59">
        <v>59.5</v>
      </c>
      <c r="O59" s="59">
        <v>0.14</v>
      </c>
      <c r="P59" s="59">
        <v>49.6</v>
      </c>
      <c r="Q59" s="59">
        <v>103.56</v>
      </c>
      <c r="R59" s="59">
        <v>32.6</v>
      </c>
      <c r="S59" s="59">
        <v>1.22</v>
      </c>
    </row>
    <row r="60" spans="1:19" ht="12.75">
      <c r="A60" s="198" t="s">
        <v>18</v>
      </c>
      <c r="B60" s="199"/>
      <c r="C60" s="200"/>
      <c r="D60" s="46"/>
      <c r="E60" s="46"/>
      <c r="F60" s="123">
        <v>28.8</v>
      </c>
      <c r="G60" s="123">
        <v>28.8</v>
      </c>
      <c r="H60" s="46"/>
      <c r="I60" s="46"/>
      <c r="J60" s="46"/>
      <c r="K60" s="48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198" t="s">
        <v>26</v>
      </c>
      <c r="B61" s="199"/>
      <c r="C61" s="200"/>
      <c r="D61" s="46"/>
      <c r="E61" s="46"/>
      <c r="F61" s="123">
        <v>210.6</v>
      </c>
      <c r="G61" s="119">
        <v>158.4</v>
      </c>
      <c r="H61" s="46"/>
      <c r="I61" s="46"/>
      <c r="J61" s="46"/>
      <c r="K61" s="48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201" t="s">
        <v>20</v>
      </c>
      <c r="B62" s="202"/>
      <c r="C62" s="203"/>
      <c r="D62" s="46"/>
      <c r="E62" s="46"/>
      <c r="F62" s="123">
        <v>0.6</v>
      </c>
      <c r="G62" s="64">
        <v>0.6</v>
      </c>
      <c r="H62" s="46"/>
      <c r="I62" s="46"/>
      <c r="J62" s="46"/>
      <c r="K62" s="48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198" t="s">
        <v>33</v>
      </c>
      <c r="B63" s="199"/>
      <c r="C63" s="200"/>
      <c r="D63" s="46"/>
      <c r="E63" s="46"/>
      <c r="F63" s="123">
        <v>5</v>
      </c>
      <c r="G63" s="119">
        <v>5</v>
      </c>
      <c r="H63" s="46"/>
      <c r="I63" s="46"/>
      <c r="J63" s="46"/>
      <c r="K63" s="48"/>
      <c r="L63" s="11"/>
      <c r="M63" s="11"/>
      <c r="N63" s="11"/>
      <c r="O63" s="11"/>
      <c r="P63" s="11"/>
      <c r="Q63" s="11"/>
      <c r="R63" s="11"/>
      <c r="S63" s="11"/>
    </row>
    <row r="64" spans="1:19" ht="12.75">
      <c r="A64" s="195" t="s">
        <v>445</v>
      </c>
      <c r="B64" s="196"/>
      <c r="C64" s="197"/>
      <c r="D64" s="46"/>
      <c r="E64" s="46">
        <v>60</v>
      </c>
      <c r="F64" s="46">
        <v>109</v>
      </c>
      <c r="G64" s="46">
        <v>60</v>
      </c>
      <c r="H64" s="46">
        <v>0.67</v>
      </c>
      <c r="I64" s="46">
        <v>0.06</v>
      </c>
      <c r="J64" s="46">
        <v>2.1</v>
      </c>
      <c r="K64" s="46">
        <v>12.04</v>
      </c>
      <c r="L64" s="59">
        <v>0.01</v>
      </c>
      <c r="M64" s="59">
        <v>6.32</v>
      </c>
      <c r="N64" s="59">
        <v>0</v>
      </c>
      <c r="O64" s="59">
        <v>0.01</v>
      </c>
      <c r="P64" s="59">
        <v>6.02</v>
      </c>
      <c r="Q64" s="59">
        <v>21.08</v>
      </c>
      <c r="R64" s="59">
        <v>9.03</v>
      </c>
      <c r="S64" s="59">
        <v>0.04</v>
      </c>
    </row>
    <row r="65" spans="1:19" ht="12.75">
      <c r="A65" s="195" t="s">
        <v>444</v>
      </c>
      <c r="B65" s="196"/>
      <c r="C65" s="197"/>
      <c r="D65" s="46"/>
      <c r="E65" s="46"/>
      <c r="F65" s="46"/>
      <c r="G65" s="46"/>
      <c r="H65" s="46"/>
      <c r="I65" s="46"/>
      <c r="J65" s="46"/>
      <c r="K65" s="46"/>
      <c r="L65" s="59"/>
      <c r="M65" s="59"/>
      <c r="N65" s="59"/>
      <c r="O65" s="59"/>
      <c r="P65" s="59"/>
      <c r="Q65" s="59"/>
      <c r="R65" s="59"/>
      <c r="S65" s="59"/>
    </row>
    <row r="66" spans="1:19" ht="12.75">
      <c r="A66" s="225" t="s">
        <v>251</v>
      </c>
      <c r="B66" s="226"/>
      <c r="C66" s="227"/>
      <c r="D66" s="46" t="s">
        <v>73</v>
      </c>
      <c r="E66" s="12">
        <v>200</v>
      </c>
      <c r="F66" s="12"/>
      <c r="G66" s="12"/>
      <c r="H66" s="46">
        <v>1</v>
      </c>
      <c r="I66" s="46">
        <v>0.2</v>
      </c>
      <c r="J66" s="46">
        <v>20.2</v>
      </c>
      <c r="K66" s="46">
        <v>86.6</v>
      </c>
      <c r="L66" s="59">
        <v>0.02</v>
      </c>
      <c r="M66" s="59">
        <v>4</v>
      </c>
      <c r="N66" s="59">
        <v>0</v>
      </c>
      <c r="O66" s="59">
        <v>0.02</v>
      </c>
      <c r="P66" s="59">
        <v>14</v>
      </c>
      <c r="Q66" s="59">
        <v>14</v>
      </c>
      <c r="R66" s="59">
        <v>8</v>
      </c>
      <c r="S66" s="59">
        <v>2.8</v>
      </c>
    </row>
    <row r="67" spans="1:19" ht="11.25" customHeight="1">
      <c r="A67" s="195" t="s">
        <v>61</v>
      </c>
      <c r="B67" s="196"/>
      <c r="C67" s="197"/>
      <c r="D67" s="11"/>
      <c r="E67" s="46">
        <v>90</v>
      </c>
      <c r="F67" s="46"/>
      <c r="G67" s="46"/>
      <c r="H67" s="46">
        <v>6.24</v>
      </c>
      <c r="I67" s="46">
        <v>0.79</v>
      </c>
      <c r="J67" s="46">
        <v>38.16</v>
      </c>
      <c r="K67" s="46">
        <v>184.7</v>
      </c>
      <c r="L67" s="59">
        <v>0.1</v>
      </c>
      <c r="M67" s="59">
        <v>0</v>
      </c>
      <c r="N67" s="59">
        <v>0</v>
      </c>
      <c r="O67" s="59">
        <v>0.04</v>
      </c>
      <c r="P67" s="59">
        <v>26.8</v>
      </c>
      <c r="Q67" s="59">
        <v>17.4</v>
      </c>
      <c r="R67" s="59">
        <v>91</v>
      </c>
      <c r="S67" s="59">
        <v>1.6</v>
      </c>
    </row>
    <row r="68" spans="1:19" ht="12.75">
      <c r="A68" s="195" t="s">
        <v>426</v>
      </c>
      <c r="B68" s="196"/>
      <c r="C68" s="197"/>
      <c r="D68" s="11"/>
      <c r="E68" s="46">
        <v>50</v>
      </c>
      <c r="F68" s="46"/>
      <c r="G68" s="46"/>
      <c r="H68" s="46">
        <v>2.8</v>
      </c>
      <c r="I68" s="46">
        <v>0.55</v>
      </c>
      <c r="J68" s="46">
        <v>24.7</v>
      </c>
      <c r="K68" s="48">
        <v>114.95</v>
      </c>
      <c r="L68" s="59">
        <v>0.05</v>
      </c>
      <c r="M68" s="59">
        <v>0</v>
      </c>
      <c r="N68" s="59">
        <v>0</v>
      </c>
      <c r="O68" s="59">
        <v>0</v>
      </c>
      <c r="P68" s="59">
        <v>11.5</v>
      </c>
      <c r="Q68" s="59">
        <v>53</v>
      </c>
      <c r="R68" s="59">
        <v>12.5</v>
      </c>
      <c r="S68" s="59">
        <v>1.55</v>
      </c>
    </row>
    <row r="69" spans="1:19" ht="12.75">
      <c r="A69" s="195" t="s">
        <v>281</v>
      </c>
      <c r="B69" s="196"/>
      <c r="C69" s="197"/>
      <c r="D69" s="46" t="s">
        <v>176</v>
      </c>
      <c r="E69" s="12" t="s">
        <v>76</v>
      </c>
      <c r="F69" s="12">
        <v>185</v>
      </c>
      <c r="G69" s="12">
        <v>185</v>
      </c>
      <c r="H69" s="46">
        <v>0.74</v>
      </c>
      <c r="I69" s="59">
        <v>0.74</v>
      </c>
      <c r="J69" s="46">
        <v>18.3</v>
      </c>
      <c r="K69" s="48">
        <v>59</v>
      </c>
      <c r="L69" s="46">
        <v>0.06</v>
      </c>
      <c r="M69" s="46">
        <v>18.5</v>
      </c>
      <c r="N69" s="46">
        <v>0</v>
      </c>
      <c r="O69" s="46">
        <v>0.04</v>
      </c>
      <c r="P69" s="46">
        <v>29.6</v>
      </c>
      <c r="Q69" s="46">
        <v>20.3</v>
      </c>
      <c r="R69" s="46">
        <v>16.7</v>
      </c>
      <c r="S69" s="46">
        <v>4</v>
      </c>
    </row>
    <row r="70" spans="1:19" ht="12.75">
      <c r="A70" s="208" t="s">
        <v>12</v>
      </c>
      <c r="B70" s="209"/>
      <c r="C70" s="210"/>
      <c r="D70" s="5"/>
      <c r="E70" s="5"/>
      <c r="F70" s="5"/>
      <c r="G70" s="5"/>
      <c r="H70" s="6">
        <f aca="true" t="shared" si="2" ref="H70:S70">SUM(H54:H69)</f>
        <v>27.54</v>
      </c>
      <c r="I70" s="6">
        <f t="shared" si="2"/>
        <v>19.189999999999998</v>
      </c>
      <c r="J70" s="6">
        <f t="shared" si="2"/>
        <v>125.53</v>
      </c>
      <c r="K70" s="6">
        <f t="shared" si="2"/>
        <v>768.8399999999999</v>
      </c>
      <c r="L70" s="6">
        <f t="shared" si="2"/>
        <v>0.47</v>
      </c>
      <c r="M70" s="6">
        <f t="shared" si="2"/>
        <v>50.61</v>
      </c>
      <c r="N70" s="6">
        <f t="shared" si="2"/>
        <v>95.03</v>
      </c>
      <c r="O70" s="6">
        <f t="shared" si="2"/>
        <v>0.32</v>
      </c>
      <c r="P70" s="6">
        <f t="shared" si="2"/>
        <v>148.73</v>
      </c>
      <c r="Q70" s="6">
        <f t="shared" si="2"/>
        <v>327.18</v>
      </c>
      <c r="R70" s="6">
        <f t="shared" si="2"/>
        <v>203.06</v>
      </c>
      <c r="S70" s="6">
        <f t="shared" si="2"/>
        <v>11.86</v>
      </c>
    </row>
    <row r="71" spans="1:19" ht="12.75">
      <c r="A71" s="208"/>
      <c r="B71" s="209"/>
      <c r="C71" s="210"/>
      <c r="D71" s="211" t="s">
        <v>36</v>
      </c>
      <c r="E71" s="212"/>
      <c r="F71" s="212"/>
      <c r="G71" s="213"/>
      <c r="H71" s="27"/>
      <c r="I71" s="6"/>
      <c r="J71" s="27"/>
      <c r="K71" s="41"/>
      <c r="L71" s="5"/>
      <c r="M71" s="5"/>
      <c r="N71" s="5"/>
      <c r="O71" s="5"/>
      <c r="P71" s="5"/>
      <c r="Q71" s="5"/>
      <c r="R71" s="5"/>
      <c r="S71" s="5"/>
    </row>
    <row r="72" spans="1:19" ht="12.75">
      <c r="A72" s="208" t="s">
        <v>68</v>
      </c>
      <c r="B72" s="209"/>
      <c r="C72" s="210"/>
      <c r="D72" s="59" t="s">
        <v>67</v>
      </c>
      <c r="E72" s="59">
        <v>200</v>
      </c>
      <c r="F72" s="59">
        <v>207</v>
      </c>
      <c r="G72" s="59">
        <v>200</v>
      </c>
      <c r="H72" s="55">
        <v>5.8</v>
      </c>
      <c r="I72" s="55">
        <v>5</v>
      </c>
      <c r="J72" s="55">
        <v>8</v>
      </c>
      <c r="K72" s="90">
        <v>100</v>
      </c>
      <c r="L72" s="59">
        <v>0.08</v>
      </c>
      <c r="M72" s="59">
        <v>1.4</v>
      </c>
      <c r="N72" s="59">
        <v>40</v>
      </c>
      <c r="O72" s="59">
        <v>0.34</v>
      </c>
      <c r="P72" s="59">
        <v>240</v>
      </c>
      <c r="Q72" s="59">
        <v>180</v>
      </c>
      <c r="R72" s="59">
        <v>28</v>
      </c>
      <c r="S72" s="59">
        <v>0.2</v>
      </c>
    </row>
    <row r="73" spans="1:19" ht="12.75">
      <c r="A73" s="229" t="s">
        <v>279</v>
      </c>
      <c r="B73" s="230"/>
      <c r="C73" s="231"/>
      <c r="D73" s="59"/>
      <c r="E73" s="59">
        <v>15</v>
      </c>
      <c r="F73" s="59"/>
      <c r="G73" s="60"/>
      <c r="H73" s="55">
        <v>1.54</v>
      </c>
      <c r="I73" s="55">
        <v>1.14</v>
      </c>
      <c r="J73" s="55">
        <v>11.77</v>
      </c>
      <c r="K73" s="90">
        <v>63.51</v>
      </c>
      <c r="L73" s="59">
        <v>0.02</v>
      </c>
      <c r="M73" s="59">
        <v>0</v>
      </c>
      <c r="N73" s="59">
        <v>9.77</v>
      </c>
      <c r="O73" s="59">
        <v>0</v>
      </c>
      <c r="P73" s="59">
        <v>6.16</v>
      </c>
      <c r="Q73" s="59">
        <v>13.08</v>
      </c>
      <c r="R73" s="59">
        <v>2.25</v>
      </c>
      <c r="S73" s="59">
        <v>0.15</v>
      </c>
    </row>
    <row r="74" spans="1:19" ht="12.75">
      <c r="A74" s="208" t="s">
        <v>12</v>
      </c>
      <c r="B74" s="209"/>
      <c r="C74" s="210"/>
      <c r="D74" s="5"/>
      <c r="E74" s="8"/>
      <c r="F74" s="5"/>
      <c r="G74" s="7"/>
      <c r="H74" s="6">
        <f aca="true" t="shared" si="3" ref="H74:R74">SUM(H72:H73)</f>
        <v>7.34</v>
      </c>
      <c r="I74" s="6">
        <f t="shared" si="3"/>
        <v>6.14</v>
      </c>
      <c r="J74" s="6">
        <f t="shared" si="3"/>
        <v>19.77</v>
      </c>
      <c r="K74" s="6">
        <f t="shared" si="3"/>
        <v>163.51</v>
      </c>
      <c r="L74" s="6">
        <f t="shared" si="3"/>
        <v>0.1</v>
      </c>
      <c r="M74" s="6">
        <f t="shared" si="3"/>
        <v>1.4</v>
      </c>
      <c r="N74" s="6">
        <f t="shared" si="3"/>
        <v>49.769999999999996</v>
      </c>
      <c r="O74" s="6">
        <f t="shared" si="3"/>
        <v>0.34</v>
      </c>
      <c r="P74" s="6">
        <f t="shared" si="3"/>
        <v>246.16</v>
      </c>
      <c r="Q74" s="6">
        <f t="shared" si="3"/>
        <v>193.08</v>
      </c>
      <c r="R74" s="6">
        <f t="shared" si="3"/>
        <v>30.25</v>
      </c>
      <c r="S74" s="6">
        <f>SUM(S73:S73)</f>
        <v>0.15</v>
      </c>
    </row>
    <row r="75" spans="1:19" ht="12.75">
      <c r="A75" s="204"/>
      <c r="B75" s="205"/>
      <c r="C75" s="206"/>
      <c r="D75" s="211" t="s">
        <v>16</v>
      </c>
      <c r="E75" s="256"/>
      <c r="F75" s="256"/>
      <c r="G75" s="257"/>
      <c r="H75" s="5"/>
      <c r="I75" s="5"/>
      <c r="J75" s="5"/>
      <c r="K75" s="42"/>
      <c r="L75" s="5"/>
      <c r="M75" s="5"/>
      <c r="N75" s="5"/>
      <c r="O75" s="5"/>
      <c r="P75" s="5"/>
      <c r="Q75" s="5"/>
      <c r="R75" s="5"/>
      <c r="S75" s="5"/>
    </row>
    <row r="76" spans="1:19" ht="12.75">
      <c r="A76" s="264" t="s">
        <v>335</v>
      </c>
      <c r="B76" s="265"/>
      <c r="C76" s="266"/>
      <c r="D76" s="152" t="s">
        <v>192</v>
      </c>
      <c r="E76" s="141">
        <v>80</v>
      </c>
      <c r="F76" s="141"/>
      <c r="G76" s="141"/>
      <c r="H76" s="113">
        <v>8.04</v>
      </c>
      <c r="I76" s="113">
        <v>22.54</v>
      </c>
      <c r="J76" s="113">
        <v>0.36</v>
      </c>
      <c r="K76" s="113">
        <v>237.8</v>
      </c>
      <c r="L76" s="113">
        <v>0.13</v>
      </c>
      <c r="M76" s="113">
        <v>0</v>
      </c>
      <c r="N76" s="113">
        <v>29</v>
      </c>
      <c r="O76" s="113">
        <v>0.11</v>
      </c>
      <c r="P76" s="113">
        <v>26.82</v>
      </c>
      <c r="Q76" s="113">
        <v>117.45</v>
      </c>
      <c r="R76" s="113">
        <v>14.5</v>
      </c>
      <c r="S76" s="113">
        <v>1.3</v>
      </c>
    </row>
    <row r="77" spans="1:20" ht="12.75">
      <c r="A77" s="201" t="s">
        <v>55</v>
      </c>
      <c r="B77" s="202"/>
      <c r="C77" s="203"/>
      <c r="D77" s="11"/>
      <c r="E77" s="11"/>
      <c r="F77" s="11">
        <v>82</v>
      </c>
      <c r="G77" s="11">
        <v>80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52"/>
    </row>
    <row r="78" spans="1:19" ht="12.75">
      <c r="A78" s="326" t="s">
        <v>451</v>
      </c>
      <c r="B78" s="326"/>
      <c r="C78" s="326"/>
      <c r="D78" s="152" t="s">
        <v>436</v>
      </c>
      <c r="E78" s="142">
        <v>200</v>
      </c>
      <c r="F78" s="142"/>
      <c r="G78" s="142"/>
      <c r="H78" s="113">
        <v>5.15</v>
      </c>
      <c r="I78" s="113">
        <v>16.68</v>
      </c>
      <c r="J78" s="113">
        <v>36.48</v>
      </c>
      <c r="K78" s="113">
        <v>323</v>
      </c>
      <c r="L78" s="113">
        <v>0.13</v>
      </c>
      <c r="M78" s="113">
        <v>21.09</v>
      </c>
      <c r="N78" s="113">
        <v>57</v>
      </c>
      <c r="O78" s="113">
        <v>0.09</v>
      </c>
      <c r="P78" s="113">
        <v>52.97</v>
      </c>
      <c r="Q78" s="113">
        <v>115.69</v>
      </c>
      <c r="R78" s="113">
        <v>42.22</v>
      </c>
      <c r="S78" s="113">
        <v>1.33</v>
      </c>
    </row>
    <row r="79" spans="1:19" ht="12.75">
      <c r="A79" s="326" t="s">
        <v>86</v>
      </c>
      <c r="B79" s="326"/>
      <c r="C79" s="326"/>
      <c r="D79" s="185"/>
      <c r="E79" s="109"/>
      <c r="F79" s="142"/>
      <c r="G79" s="142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1:19" ht="12.75">
      <c r="A80" s="327" t="s">
        <v>196</v>
      </c>
      <c r="B80" s="327"/>
      <c r="C80" s="327"/>
      <c r="D80" s="186"/>
      <c r="E80" s="187"/>
      <c r="F80" s="188">
        <v>86</v>
      </c>
      <c r="G80" s="188">
        <v>64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1:19" ht="12.75">
      <c r="A81" s="327" t="s">
        <v>20</v>
      </c>
      <c r="B81" s="327"/>
      <c r="C81" s="327"/>
      <c r="D81" s="186"/>
      <c r="E81" s="187"/>
      <c r="F81" s="188">
        <v>0.7</v>
      </c>
      <c r="G81" s="188">
        <v>0.7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1:19" ht="12.75">
      <c r="A82" s="327" t="s">
        <v>29</v>
      </c>
      <c r="B82" s="327"/>
      <c r="C82" s="327"/>
      <c r="D82" s="186"/>
      <c r="E82" s="187"/>
      <c r="F82" s="188">
        <v>8</v>
      </c>
      <c r="G82" s="188">
        <v>8</v>
      </c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1:19" ht="12.75">
      <c r="A83" s="327" t="s">
        <v>56</v>
      </c>
      <c r="B83" s="327"/>
      <c r="C83" s="327"/>
      <c r="D83" s="186"/>
      <c r="E83" s="187"/>
      <c r="F83" s="188">
        <v>50</v>
      </c>
      <c r="G83" s="188">
        <v>40</v>
      </c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1:19" ht="12.75">
      <c r="A84" s="328" t="s">
        <v>27</v>
      </c>
      <c r="B84" s="328"/>
      <c r="C84" s="328"/>
      <c r="D84" s="185"/>
      <c r="E84" s="109"/>
      <c r="F84" s="154">
        <v>40</v>
      </c>
      <c r="G84" s="154">
        <v>36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1:19" ht="12.75">
      <c r="A85" s="327" t="s">
        <v>28</v>
      </c>
      <c r="B85" s="327"/>
      <c r="C85" s="327"/>
      <c r="D85" s="185"/>
      <c r="E85" s="109"/>
      <c r="F85" s="154">
        <v>20</v>
      </c>
      <c r="G85" s="154">
        <v>16</v>
      </c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1:19" ht="12.75">
      <c r="A86" s="327" t="s">
        <v>39</v>
      </c>
      <c r="B86" s="327"/>
      <c r="C86" s="327"/>
      <c r="D86" s="185"/>
      <c r="E86" s="109"/>
      <c r="F86" s="154">
        <v>12</v>
      </c>
      <c r="G86" s="154">
        <v>12</v>
      </c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1:19" ht="12.75">
      <c r="A87" s="208" t="s">
        <v>90</v>
      </c>
      <c r="B87" s="209"/>
      <c r="C87" s="210"/>
      <c r="D87" s="59" t="s">
        <v>115</v>
      </c>
      <c r="E87" s="125">
        <v>30</v>
      </c>
      <c r="F87" s="11"/>
      <c r="G87" s="11"/>
      <c r="H87" s="46">
        <v>0.53</v>
      </c>
      <c r="I87" s="46">
        <v>1.5</v>
      </c>
      <c r="J87" s="46">
        <v>2.11</v>
      </c>
      <c r="K87" s="48">
        <v>24.03</v>
      </c>
      <c r="L87" s="59">
        <v>0.01</v>
      </c>
      <c r="M87" s="59">
        <v>0.4</v>
      </c>
      <c r="N87" s="59">
        <v>10.14</v>
      </c>
      <c r="O87" s="59">
        <v>0.01</v>
      </c>
      <c r="P87" s="59">
        <v>8.77</v>
      </c>
      <c r="Q87" s="59">
        <v>8.82</v>
      </c>
      <c r="R87" s="59">
        <v>2.94</v>
      </c>
      <c r="S87" s="59">
        <v>0.12</v>
      </c>
    </row>
    <row r="88" spans="1:19" ht="12.75" customHeight="1">
      <c r="A88" s="298" t="s">
        <v>20</v>
      </c>
      <c r="B88" s="299"/>
      <c r="C88" s="300"/>
      <c r="D88" s="10"/>
      <c r="E88" s="11"/>
      <c r="F88" s="11">
        <v>0.3</v>
      </c>
      <c r="G88" s="11">
        <v>0.3</v>
      </c>
      <c r="H88" s="11"/>
      <c r="I88" s="11"/>
      <c r="J88" s="11"/>
      <c r="K88" s="63"/>
      <c r="L88" s="11"/>
      <c r="M88" s="11"/>
      <c r="N88" s="11"/>
      <c r="O88" s="11"/>
      <c r="P88" s="11"/>
      <c r="Q88" s="11"/>
      <c r="R88" s="11"/>
      <c r="S88" s="11"/>
    </row>
    <row r="89" spans="1:19" ht="11.25" customHeight="1">
      <c r="A89" s="201" t="s">
        <v>30</v>
      </c>
      <c r="B89" s="202"/>
      <c r="C89" s="203"/>
      <c r="D89" s="10"/>
      <c r="E89" s="11"/>
      <c r="F89" s="11">
        <v>7.5</v>
      </c>
      <c r="G89" s="11">
        <v>7.5</v>
      </c>
      <c r="H89" s="11"/>
      <c r="I89" s="11"/>
      <c r="J89" s="11"/>
      <c r="K89" s="63"/>
      <c r="L89" s="11"/>
      <c r="M89" s="11"/>
      <c r="N89" s="11"/>
      <c r="O89" s="11"/>
      <c r="P89" s="11"/>
      <c r="Q89" s="11"/>
      <c r="R89" s="11"/>
      <c r="S89" s="11"/>
    </row>
    <row r="90" spans="1:19" ht="12.75" customHeight="1">
      <c r="A90" s="201" t="s">
        <v>70</v>
      </c>
      <c r="B90" s="202"/>
      <c r="C90" s="203"/>
      <c r="D90" s="10"/>
      <c r="E90" s="11"/>
      <c r="F90" s="11">
        <v>1.2</v>
      </c>
      <c r="G90" s="11">
        <v>1.2</v>
      </c>
      <c r="H90" s="11"/>
      <c r="I90" s="11"/>
      <c r="J90" s="11"/>
      <c r="K90" s="63"/>
      <c r="L90" s="11"/>
      <c r="M90" s="11"/>
      <c r="N90" s="11"/>
      <c r="O90" s="11"/>
      <c r="P90" s="11"/>
      <c r="Q90" s="11"/>
      <c r="R90" s="11"/>
      <c r="S90" s="11"/>
    </row>
    <row r="91" spans="1:19" ht="12" customHeight="1">
      <c r="A91" s="201" t="s">
        <v>32</v>
      </c>
      <c r="B91" s="202"/>
      <c r="C91" s="203"/>
      <c r="D91" s="10"/>
      <c r="E91" s="11"/>
      <c r="F91" s="11">
        <v>2.2</v>
      </c>
      <c r="G91" s="11">
        <v>2.2</v>
      </c>
      <c r="H91" s="11"/>
      <c r="I91" s="11"/>
      <c r="J91" s="11"/>
      <c r="K91" s="63"/>
      <c r="L91" s="11"/>
      <c r="M91" s="11"/>
      <c r="N91" s="11"/>
      <c r="O91" s="11"/>
      <c r="P91" s="11"/>
      <c r="Q91" s="11"/>
      <c r="R91" s="11"/>
      <c r="S91" s="11"/>
    </row>
    <row r="92" spans="1:19" ht="11.25" customHeight="1">
      <c r="A92" s="201" t="s">
        <v>224</v>
      </c>
      <c r="B92" s="202"/>
      <c r="C92" s="203"/>
      <c r="D92" s="10"/>
      <c r="E92" s="11"/>
      <c r="F92" s="11">
        <v>22.5</v>
      </c>
      <c r="G92" s="11">
        <v>22.5</v>
      </c>
      <c r="H92" s="11"/>
      <c r="I92" s="11"/>
      <c r="J92" s="11"/>
      <c r="K92" s="63"/>
      <c r="L92" s="11"/>
      <c r="M92" s="11"/>
      <c r="N92" s="11"/>
      <c r="O92" s="11"/>
      <c r="P92" s="11"/>
      <c r="Q92" s="11"/>
      <c r="R92" s="11"/>
      <c r="S92" s="11"/>
    </row>
    <row r="93" spans="1:19" ht="14.25" customHeight="1">
      <c r="A93" s="195" t="s">
        <v>37</v>
      </c>
      <c r="B93" s="196"/>
      <c r="C93" s="197"/>
      <c r="D93" s="46" t="s">
        <v>65</v>
      </c>
      <c r="E93" s="46" t="s">
        <v>38</v>
      </c>
      <c r="F93" s="12"/>
      <c r="G93" s="12"/>
      <c r="H93" s="54">
        <v>0.07</v>
      </c>
      <c r="I93" s="55">
        <v>0.02</v>
      </c>
      <c r="J93" s="54">
        <v>15</v>
      </c>
      <c r="K93" s="62">
        <v>60</v>
      </c>
      <c r="L93" s="59">
        <v>0</v>
      </c>
      <c r="M93" s="59">
        <v>0.03</v>
      </c>
      <c r="N93" s="59">
        <v>0</v>
      </c>
      <c r="O93" s="59">
        <v>0</v>
      </c>
      <c r="P93" s="59">
        <v>11.1</v>
      </c>
      <c r="Q93" s="59">
        <v>2.8</v>
      </c>
      <c r="R93" s="59">
        <v>1.4</v>
      </c>
      <c r="S93" s="59">
        <v>0.28</v>
      </c>
    </row>
    <row r="94" spans="1:19" ht="12.75" customHeight="1">
      <c r="A94" s="284" t="s">
        <v>289</v>
      </c>
      <c r="B94" s="285"/>
      <c r="C94" s="286"/>
      <c r="D94" s="11"/>
      <c r="E94" s="11"/>
      <c r="F94" s="5">
        <v>0.4</v>
      </c>
      <c r="G94" s="5">
        <v>0.4</v>
      </c>
      <c r="H94" s="5"/>
      <c r="I94" s="5"/>
      <c r="J94" s="5"/>
      <c r="K94" s="42"/>
      <c r="L94" s="5"/>
      <c r="M94" s="5"/>
      <c r="N94" s="5"/>
      <c r="O94" s="5"/>
      <c r="P94" s="5"/>
      <c r="Q94" s="5"/>
      <c r="R94" s="5"/>
      <c r="S94" s="5"/>
    </row>
    <row r="95" spans="1:19" ht="13.5" customHeight="1">
      <c r="A95" s="284" t="s">
        <v>293</v>
      </c>
      <c r="B95" s="285"/>
      <c r="C95" s="286"/>
      <c r="D95" s="11"/>
      <c r="E95" s="11"/>
      <c r="F95" s="5">
        <v>15</v>
      </c>
      <c r="G95" s="5">
        <v>15</v>
      </c>
      <c r="H95" s="5"/>
      <c r="I95" s="5"/>
      <c r="J95" s="5"/>
      <c r="K95" s="42"/>
      <c r="L95" s="5"/>
      <c r="M95" s="5"/>
      <c r="N95" s="5"/>
      <c r="O95" s="5"/>
      <c r="P95" s="5"/>
      <c r="Q95" s="5"/>
      <c r="R95" s="5"/>
      <c r="S95" s="5"/>
    </row>
    <row r="96" spans="1:21" s="85" customFormat="1" ht="12.75">
      <c r="A96" s="204" t="s">
        <v>224</v>
      </c>
      <c r="B96" s="205"/>
      <c r="C96" s="206"/>
      <c r="D96" s="66"/>
      <c r="E96" s="66"/>
      <c r="F96" s="9">
        <v>200</v>
      </c>
      <c r="G96" s="9">
        <v>200</v>
      </c>
      <c r="H96" s="9"/>
      <c r="I96" s="9"/>
      <c r="J96" s="9"/>
      <c r="K96" s="68"/>
      <c r="L96" s="9"/>
      <c r="M96" s="9"/>
      <c r="N96" s="9"/>
      <c r="O96" s="9"/>
      <c r="P96" s="9"/>
      <c r="Q96" s="9"/>
      <c r="R96" s="9"/>
      <c r="S96" s="9"/>
      <c r="T96"/>
      <c r="U96"/>
    </row>
    <row r="97" spans="1:19" ht="12.75">
      <c r="A97" s="195" t="s">
        <v>426</v>
      </c>
      <c r="B97" s="196"/>
      <c r="C97" s="197"/>
      <c r="D97" s="11"/>
      <c r="E97" s="46">
        <v>15</v>
      </c>
      <c r="F97" s="46"/>
      <c r="G97" s="46"/>
      <c r="H97" s="46">
        <v>0.84</v>
      </c>
      <c r="I97" s="46">
        <v>0.16</v>
      </c>
      <c r="J97" s="46">
        <v>7.4</v>
      </c>
      <c r="K97" s="48">
        <v>34.51</v>
      </c>
      <c r="L97" s="59">
        <v>0.15</v>
      </c>
      <c r="M97" s="59">
        <v>0</v>
      </c>
      <c r="N97" s="59">
        <v>0</v>
      </c>
      <c r="O97" s="59">
        <v>0</v>
      </c>
      <c r="P97" s="59">
        <v>3.45</v>
      </c>
      <c r="Q97" s="59">
        <v>15.91</v>
      </c>
      <c r="R97" s="59">
        <v>3.75</v>
      </c>
      <c r="S97" s="59">
        <v>0.46</v>
      </c>
    </row>
    <row r="98" spans="1:19" ht="12.75">
      <c r="A98" s="195" t="s">
        <v>61</v>
      </c>
      <c r="B98" s="196"/>
      <c r="C98" s="197"/>
      <c r="D98" s="53"/>
      <c r="E98" s="54">
        <v>25</v>
      </c>
      <c r="F98" s="54"/>
      <c r="G98" s="54"/>
      <c r="H98" s="54">
        <v>1.97</v>
      </c>
      <c r="I98" s="54">
        <v>0.25</v>
      </c>
      <c r="J98" s="54">
        <v>0.37</v>
      </c>
      <c r="K98" s="62">
        <v>58.45</v>
      </c>
      <c r="L98" s="46">
        <v>0.02</v>
      </c>
      <c r="M98" s="46">
        <v>0</v>
      </c>
      <c r="N98" s="46">
        <v>0</v>
      </c>
      <c r="O98" s="46">
        <v>0.32</v>
      </c>
      <c r="P98" s="46">
        <v>5.75</v>
      </c>
      <c r="Q98" s="46">
        <v>21.75</v>
      </c>
      <c r="R98" s="46">
        <v>8.25</v>
      </c>
      <c r="S98" s="46">
        <v>0.27</v>
      </c>
    </row>
    <row r="99" spans="1:19" ht="12.75" customHeight="1">
      <c r="A99" s="195" t="s">
        <v>278</v>
      </c>
      <c r="B99" s="196"/>
      <c r="C99" s="197"/>
      <c r="D99" s="46" t="s">
        <v>66</v>
      </c>
      <c r="E99" s="12">
        <v>10</v>
      </c>
      <c r="F99" s="12"/>
      <c r="G99" s="12"/>
      <c r="H99" s="54">
        <v>0.08</v>
      </c>
      <c r="I99" s="54">
        <v>7.25</v>
      </c>
      <c r="J99" s="54">
        <v>0.13</v>
      </c>
      <c r="K99" s="62">
        <v>66</v>
      </c>
      <c r="L99" s="46">
        <v>0</v>
      </c>
      <c r="M99" s="46">
        <v>0</v>
      </c>
      <c r="N99" s="46">
        <v>40</v>
      </c>
      <c r="O99" s="46">
        <v>0.01</v>
      </c>
      <c r="P99" s="46">
        <v>2.4</v>
      </c>
      <c r="Q99" s="46">
        <v>3</v>
      </c>
      <c r="R99" s="46">
        <v>0</v>
      </c>
      <c r="S99" s="46">
        <v>0.02</v>
      </c>
    </row>
    <row r="100" spans="1:19" ht="15" customHeight="1">
      <c r="A100" s="208" t="s">
        <v>12</v>
      </c>
      <c r="B100" s="209"/>
      <c r="C100" s="210"/>
      <c r="D100" s="30"/>
      <c r="E100" s="30"/>
      <c r="F100" s="30"/>
      <c r="G100" s="5"/>
      <c r="H100" s="6">
        <f aca="true" t="shared" si="4" ref="H100:S100">SUM(H76:H99)</f>
        <v>16.679999999999996</v>
      </c>
      <c r="I100" s="31">
        <f t="shared" si="4"/>
        <v>48.4</v>
      </c>
      <c r="J100" s="31">
        <f t="shared" si="4"/>
        <v>61.849999999999994</v>
      </c>
      <c r="K100" s="31">
        <f t="shared" si="4"/>
        <v>803.79</v>
      </c>
      <c r="L100" s="31">
        <f t="shared" si="4"/>
        <v>0.44000000000000006</v>
      </c>
      <c r="M100" s="31">
        <f t="shared" si="4"/>
        <v>21.52</v>
      </c>
      <c r="N100" s="31">
        <f t="shared" si="4"/>
        <v>136.14</v>
      </c>
      <c r="O100" s="31">
        <f t="shared" si="4"/>
        <v>0.54</v>
      </c>
      <c r="P100" s="31">
        <f t="shared" si="4"/>
        <v>111.25999999999999</v>
      </c>
      <c r="Q100" s="31">
        <f t="shared" si="4"/>
        <v>285.42</v>
      </c>
      <c r="R100" s="31">
        <f t="shared" si="4"/>
        <v>73.06</v>
      </c>
      <c r="S100" s="31">
        <f t="shared" si="4"/>
        <v>3.7800000000000002</v>
      </c>
    </row>
    <row r="101" spans="1:32" s="32" customFormat="1" ht="14.25" customHeight="1" thickBot="1">
      <c r="A101" s="371" t="s">
        <v>74</v>
      </c>
      <c r="B101" s="372"/>
      <c r="C101" s="373"/>
      <c r="D101" s="156"/>
      <c r="E101" s="156"/>
      <c r="F101" s="157"/>
      <c r="G101" s="6"/>
      <c r="H101" s="6">
        <f>SUM(H99:H100)</f>
        <v>16.759999999999994</v>
      </c>
      <c r="I101" s="157">
        <f>SUM(I100+I74+I70+I42+I24)</f>
        <v>102.93999999999998</v>
      </c>
      <c r="J101" s="157">
        <f>SUM(J100+J74+J70+J42+J24)</f>
        <v>396.66999999999996</v>
      </c>
      <c r="K101" s="157">
        <f>SUM(K100+K74+K70+K42+K24)</f>
        <v>2903.9999999999995</v>
      </c>
      <c r="L101" s="157">
        <f aca="true" t="shared" si="5" ref="L101:S101">L100+L74+L70+L42+L24</f>
        <v>1.7</v>
      </c>
      <c r="M101" s="157">
        <f t="shared" si="5"/>
        <v>78.89</v>
      </c>
      <c r="N101" s="157">
        <f t="shared" si="5"/>
        <v>429.15999999999997</v>
      </c>
      <c r="O101" s="157">
        <f t="shared" si="5"/>
        <v>1.8410000000000002</v>
      </c>
      <c r="P101" s="157">
        <f t="shared" si="5"/>
        <v>1141.79</v>
      </c>
      <c r="Q101" s="157">
        <f t="shared" si="5"/>
        <v>1468.6499999999999</v>
      </c>
      <c r="R101" s="157">
        <f t="shared" si="5"/>
        <v>460.27</v>
      </c>
      <c r="S101" s="157">
        <f t="shared" si="5"/>
        <v>25.01</v>
      </c>
      <c r="T101" s="118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1:12" ht="12.7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</row>
    <row r="104" ht="12.75">
      <c r="E104" t="s">
        <v>416</v>
      </c>
    </row>
  </sheetData>
  <sheetProtection/>
  <mergeCells count="124">
    <mergeCell ref="A101:C101"/>
    <mergeCell ref="A100:C100"/>
    <mergeCell ref="A99:C99"/>
    <mergeCell ref="A77:C77"/>
    <mergeCell ref="A97:C97"/>
    <mergeCell ref="A98:C98"/>
    <mergeCell ref="A81:C81"/>
    <mergeCell ref="A82:C82"/>
    <mergeCell ref="A83:C83"/>
    <mergeCell ref="A84:C84"/>
    <mergeCell ref="D75:G75"/>
    <mergeCell ref="A93:C93"/>
    <mergeCell ref="A75:C75"/>
    <mergeCell ref="A68:C68"/>
    <mergeCell ref="A80:C80"/>
    <mergeCell ref="A69:C69"/>
    <mergeCell ref="D71:G71"/>
    <mergeCell ref="A72:C72"/>
    <mergeCell ref="A73:C73"/>
    <mergeCell ref="A74:C74"/>
    <mergeCell ref="D43:G43"/>
    <mergeCell ref="A71:C71"/>
    <mergeCell ref="A66:C66"/>
    <mergeCell ref="A70:C70"/>
    <mergeCell ref="A56:C56"/>
    <mergeCell ref="A67:C67"/>
    <mergeCell ref="A59:C59"/>
    <mergeCell ref="A65:C65"/>
    <mergeCell ref="A63:C63"/>
    <mergeCell ref="A60:C60"/>
    <mergeCell ref="A95:C95"/>
    <mergeCell ref="A96:C96"/>
    <mergeCell ref="A94:C94"/>
    <mergeCell ref="A78:C78"/>
    <mergeCell ref="A85:C85"/>
    <mergeCell ref="A79:C79"/>
    <mergeCell ref="D25:G25"/>
    <mergeCell ref="D6:G6"/>
    <mergeCell ref="A17:C17"/>
    <mergeCell ref="A21:C21"/>
    <mergeCell ref="A24:C24"/>
    <mergeCell ref="A25:C25"/>
    <mergeCell ref="A15:C15"/>
    <mergeCell ref="A14:C14"/>
    <mergeCell ref="C2:G2"/>
    <mergeCell ref="L3:O3"/>
    <mergeCell ref="H4:H5"/>
    <mergeCell ref="J4:J5"/>
    <mergeCell ref="I4:I5"/>
    <mergeCell ref="A4:C4"/>
    <mergeCell ref="H3:K3"/>
    <mergeCell ref="A3:C3"/>
    <mergeCell ref="A8:C8"/>
    <mergeCell ref="A9:C9"/>
    <mergeCell ref="A12:C12"/>
    <mergeCell ref="A13:C13"/>
    <mergeCell ref="A10:C10"/>
    <mergeCell ref="A11:C11"/>
    <mergeCell ref="P3:S3"/>
    <mergeCell ref="L4:L5"/>
    <mergeCell ref="M4:M5"/>
    <mergeCell ref="N4:N5"/>
    <mergeCell ref="O4:O5"/>
    <mergeCell ref="P4:P5"/>
    <mergeCell ref="Q4:Q5"/>
    <mergeCell ref="R4:R5"/>
    <mergeCell ref="S4:S5"/>
    <mergeCell ref="H1:J1"/>
    <mergeCell ref="A1:B1"/>
    <mergeCell ref="A2:B2"/>
    <mergeCell ref="C1:D1"/>
    <mergeCell ref="E1:G1"/>
    <mergeCell ref="A23:C23"/>
    <mergeCell ref="A5:C5"/>
    <mergeCell ref="A6:C6"/>
    <mergeCell ref="A7:C7"/>
    <mergeCell ref="A16:C16"/>
    <mergeCell ref="A44:C44"/>
    <mergeCell ref="A38:C38"/>
    <mergeCell ref="A19:C19"/>
    <mergeCell ref="A18:C18"/>
    <mergeCell ref="A20:C20"/>
    <mergeCell ref="A37:C37"/>
    <mergeCell ref="A31:C31"/>
    <mergeCell ref="A32:C32"/>
    <mergeCell ref="A27:C27"/>
    <mergeCell ref="A39:C39"/>
    <mergeCell ref="A22:C22"/>
    <mergeCell ref="A28:C28"/>
    <mergeCell ref="A29:C29"/>
    <mergeCell ref="A26:C26"/>
    <mergeCell ref="A40:C40"/>
    <mergeCell ref="A33:C33"/>
    <mergeCell ref="A34:C34"/>
    <mergeCell ref="A35:C35"/>
    <mergeCell ref="A36:C36"/>
    <mergeCell ref="A30:C30"/>
    <mergeCell ref="A53:C53"/>
    <mergeCell ref="A45:C45"/>
    <mergeCell ref="A48:C48"/>
    <mergeCell ref="A49:C49"/>
    <mergeCell ref="A46:C46"/>
    <mergeCell ref="A47:C47"/>
    <mergeCell ref="A52:C52"/>
    <mergeCell ref="A91:C91"/>
    <mergeCell ref="A64:C64"/>
    <mergeCell ref="A41:C41"/>
    <mergeCell ref="A43:C43"/>
    <mergeCell ref="A42:C42"/>
    <mergeCell ref="A54:C54"/>
    <mergeCell ref="A55:C55"/>
    <mergeCell ref="A57:C57"/>
    <mergeCell ref="A50:C50"/>
    <mergeCell ref="A51:C51"/>
    <mergeCell ref="A76:C76"/>
    <mergeCell ref="A58:C58"/>
    <mergeCell ref="A61:C61"/>
    <mergeCell ref="A62:C62"/>
    <mergeCell ref="A92:C92"/>
    <mergeCell ref="A86:C86"/>
    <mergeCell ref="A87:C87"/>
    <mergeCell ref="A88:C88"/>
    <mergeCell ref="A89:C89"/>
    <mergeCell ref="A90:C90"/>
  </mergeCells>
  <printOptions/>
  <pageMargins left="0.7874015748031497" right="0.7874015748031497" top="0.1968503937007874" bottom="0.15748031496062992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73">
      <selection activeCell="G19" sqref="G19"/>
    </sheetView>
  </sheetViews>
  <sheetFormatPr defaultColWidth="9.00390625" defaultRowHeight="12.75"/>
  <cols>
    <col min="1" max="1" width="9.75390625" style="0" customWidth="1"/>
    <col min="2" max="2" width="8.75390625" style="0" customWidth="1"/>
    <col min="3" max="3" width="13.75390625" style="0" customWidth="1"/>
    <col min="4" max="4" width="7.375" style="0" customWidth="1"/>
    <col min="5" max="5" width="7.75390625" style="0" customWidth="1"/>
    <col min="6" max="6" width="6.00390625" style="0" customWidth="1"/>
    <col min="7" max="7" width="5.375" style="0" customWidth="1"/>
    <col min="8" max="8" width="5.25390625" style="0" customWidth="1"/>
    <col min="9" max="9" width="5.00390625" style="0" customWidth="1"/>
    <col min="10" max="10" width="6.625" style="0" customWidth="1"/>
    <col min="11" max="11" width="7.375" style="0" customWidth="1"/>
    <col min="12" max="12" width="6.125" style="0" customWidth="1"/>
    <col min="13" max="13" width="4.75390625" style="0" customWidth="1"/>
    <col min="14" max="14" width="6.00390625" style="0" customWidth="1"/>
    <col min="15" max="15" width="5.00390625" style="0" customWidth="1"/>
    <col min="16" max="16" width="6.125" style="0" customWidth="1"/>
    <col min="17" max="17" width="6.00390625" style="0" customWidth="1"/>
    <col min="18" max="18" width="5.75390625" style="0" customWidth="1"/>
    <col min="19" max="19" width="5.875" style="0" customWidth="1"/>
  </cols>
  <sheetData>
    <row r="1" spans="1:10" ht="12.75">
      <c r="A1" s="374" t="s">
        <v>105</v>
      </c>
      <c r="B1" s="374"/>
      <c r="C1" s="276" t="s">
        <v>442</v>
      </c>
      <c r="D1" s="276"/>
      <c r="E1" s="276"/>
      <c r="F1" s="276"/>
      <c r="G1" s="276"/>
      <c r="H1" s="238" t="s">
        <v>175</v>
      </c>
      <c r="I1" s="238"/>
      <c r="J1" s="238"/>
    </row>
    <row r="2" spans="1:7" ht="12.75">
      <c r="A2" s="375" t="s">
        <v>106</v>
      </c>
      <c r="B2" s="375"/>
      <c r="C2" s="297" t="s">
        <v>259</v>
      </c>
      <c r="D2" s="297"/>
      <c r="E2" s="297"/>
      <c r="F2" s="297"/>
      <c r="G2" s="297"/>
    </row>
    <row r="3" spans="1:19" ht="12.75">
      <c r="A3" s="278" t="s">
        <v>0</v>
      </c>
      <c r="B3" s="279"/>
      <c r="C3" s="280"/>
      <c r="D3" s="44"/>
      <c r="E3" s="45" t="s">
        <v>4</v>
      </c>
      <c r="F3" s="45" t="s">
        <v>5</v>
      </c>
      <c r="G3" s="45" t="s">
        <v>6</v>
      </c>
      <c r="H3" s="287" t="s">
        <v>7</v>
      </c>
      <c r="I3" s="288"/>
      <c r="J3" s="288"/>
      <c r="K3" s="289"/>
      <c r="L3" s="287" t="s">
        <v>135</v>
      </c>
      <c r="M3" s="288"/>
      <c r="N3" s="288"/>
      <c r="O3" s="289"/>
      <c r="P3" s="287" t="s">
        <v>130</v>
      </c>
      <c r="Q3" s="288"/>
      <c r="R3" s="288"/>
      <c r="S3" s="289"/>
    </row>
    <row r="4" spans="1:19" ht="12.75">
      <c r="A4" s="252" t="s">
        <v>1</v>
      </c>
      <c r="B4" s="238"/>
      <c r="C4" s="294"/>
      <c r="D4" s="24" t="s">
        <v>139</v>
      </c>
      <c r="E4" s="24" t="s">
        <v>164</v>
      </c>
      <c r="F4" s="24" t="s">
        <v>164</v>
      </c>
      <c r="G4" s="24" t="s">
        <v>164</v>
      </c>
      <c r="H4" s="290" t="s">
        <v>8</v>
      </c>
      <c r="I4" s="290" t="s">
        <v>9</v>
      </c>
      <c r="J4" s="290" t="s">
        <v>10</v>
      </c>
      <c r="K4" s="45" t="s">
        <v>132</v>
      </c>
      <c r="L4" s="290" t="s">
        <v>127</v>
      </c>
      <c r="M4" s="290" t="s">
        <v>120</v>
      </c>
      <c r="N4" s="290" t="s">
        <v>121</v>
      </c>
      <c r="O4" s="290" t="s">
        <v>128</v>
      </c>
      <c r="P4" s="290" t="s">
        <v>122</v>
      </c>
      <c r="Q4" s="290" t="s">
        <v>123</v>
      </c>
      <c r="R4" s="290" t="s">
        <v>124</v>
      </c>
      <c r="S4" s="290" t="s">
        <v>125</v>
      </c>
    </row>
    <row r="5" spans="1:19" ht="12.75">
      <c r="A5" s="292" t="s">
        <v>2</v>
      </c>
      <c r="B5" s="275"/>
      <c r="C5" s="293"/>
      <c r="D5" s="26" t="s">
        <v>131</v>
      </c>
      <c r="E5" s="26"/>
      <c r="F5" s="26"/>
      <c r="G5" s="26"/>
      <c r="H5" s="291"/>
      <c r="I5" s="291"/>
      <c r="J5" s="291"/>
      <c r="K5" s="26" t="s">
        <v>148</v>
      </c>
      <c r="L5" s="291"/>
      <c r="M5" s="291"/>
      <c r="N5" s="291"/>
      <c r="O5" s="291"/>
      <c r="P5" s="291"/>
      <c r="Q5" s="291"/>
      <c r="R5" s="291"/>
      <c r="S5" s="291"/>
    </row>
    <row r="6" spans="1:19" ht="12.75">
      <c r="A6" s="201"/>
      <c r="B6" s="202"/>
      <c r="C6" s="203"/>
      <c r="D6" s="256" t="s">
        <v>11</v>
      </c>
      <c r="E6" s="256"/>
      <c r="F6" s="256"/>
      <c r="G6" s="256"/>
      <c r="H6" s="2"/>
      <c r="I6" s="2"/>
      <c r="J6" s="2"/>
      <c r="K6" s="40"/>
      <c r="L6" s="5"/>
      <c r="M6" s="5"/>
      <c r="N6" s="5"/>
      <c r="O6" s="5"/>
      <c r="P6" s="5"/>
      <c r="Q6" s="5"/>
      <c r="R6" s="5"/>
      <c r="S6" s="5"/>
    </row>
    <row r="7" spans="1:19" ht="12.75">
      <c r="A7" s="195" t="s">
        <v>234</v>
      </c>
      <c r="B7" s="196"/>
      <c r="C7" s="197"/>
      <c r="D7" s="46" t="s">
        <v>71</v>
      </c>
      <c r="E7" s="46" t="s">
        <v>384</v>
      </c>
      <c r="F7" s="2"/>
      <c r="G7" s="2"/>
      <c r="H7" s="46">
        <v>6.02</v>
      </c>
      <c r="I7" s="46">
        <v>4.05</v>
      </c>
      <c r="J7" s="46">
        <v>33.37</v>
      </c>
      <c r="K7" s="46">
        <v>194.01</v>
      </c>
      <c r="L7" s="59">
        <v>0.04</v>
      </c>
      <c r="M7" s="59">
        <v>0.36</v>
      </c>
      <c r="N7" s="59">
        <v>32.7</v>
      </c>
      <c r="O7" s="59">
        <v>0</v>
      </c>
      <c r="P7" s="59">
        <v>132.64</v>
      </c>
      <c r="Q7" s="59">
        <v>109.74</v>
      </c>
      <c r="R7" s="59">
        <v>17.06</v>
      </c>
      <c r="S7" s="59">
        <v>0.26</v>
      </c>
    </row>
    <row r="8" spans="1:19" ht="12.75">
      <c r="A8" s="195" t="s">
        <v>217</v>
      </c>
      <c r="B8" s="196"/>
      <c r="C8" s="197"/>
      <c r="D8" s="54"/>
      <c r="E8" s="54"/>
      <c r="F8" s="1"/>
      <c r="G8" s="1"/>
      <c r="H8" s="26"/>
      <c r="I8" s="26"/>
      <c r="J8" s="26"/>
      <c r="K8" s="37"/>
      <c r="L8" s="5"/>
      <c r="M8" s="5"/>
      <c r="N8" s="5"/>
      <c r="O8" s="5"/>
      <c r="P8" s="5"/>
      <c r="Q8" s="5"/>
      <c r="R8" s="5"/>
      <c r="S8" s="5"/>
    </row>
    <row r="9" spans="1:19" ht="12.75">
      <c r="A9" s="201" t="s">
        <v>45</v>
      </c>
      <c r="B9" s="202"/>
      <c r="C9" s="203"/>
      <c r="D9" s="53"/>
      <c r="E9" s="53"/>
      <c r="F9" s="1">
        <v>31</v>
      </c>
      <c r="G9" s="1">
        <v>31</v>
      </c>
      <c r="H9" s="1"/>
      <c r="I9" s="1"/>
      <c r="J9" s="1"/>
      <c r="K9" s="38"/>
      <c r="L9" s="5"/>
      <c r="M9" s="169"/>
      <c r="N9" s="5"/>
      <c r="O9" s="5"/>
      <c r="P9" s="5"/>
      <c r="Q9" s="5"/>
      <c r="R9" s="5"/>
      <c r="S9" s="5"/>
    </row>
    <row r="10" spans="1:19" ht="12.75">
      <c r="A10" s="201" t="s">
        <v>18</v>
      </c>
      <c r="B10" s="202"/>
      <c r="C10" s="203"/>
      <c r="D10" s="53"/>
      <c r="E10" s="53"/>
      <c r="F10" s="1">
        <v>100</v>
      </c>
      <c r="G10" s="1">
        <v>100</v>
      </c>
      <c r="H10" s="1"/>
      <c r="I10" s="1"/>
      <c r="J10" s="1"/>
      <c r="K10" s="38"/>
      <c r="L10" s="5"/>
      <c r="M10" s="5"/>
      <c r="N10" s="5"/>
      <c r="O10" s="5"/>
      <c r="P10" s="5"/>
      <c r="Q10" s="5"/>
      <c r="R10" s="5"/>
      <c r="S10" s="5"/>
    </row>
    <row r="11" spans="1:19" ht="12.75">
      <c r="A11" s="217" t="s">
        <v>33</v>
      </c>
      <c r="B11" s="218"/>
      <c r="C11" s="219"/>
      <c r="D11" s="53"/>
      <c r="E11" s="53"/>
      <c r="F11" s="1">
        <v>5</v>
      </c>
      <c r="G11" s="1">
        <v>5</v>
      </c>
      <c r="H11" s="1"/>
      <c r="I11" s="1"/>
      <c r="J11" s="1"/>
      <c r="K11" s="38"/>
      <c r="L11" s="5"/>
      <c r="M11" s="5"/>
      <c r="N11" s="5"/>
      <c r="O11" s="5"/>
      <c r="P11" s="5"/>
      <c r="Q11" s="5"/>
      <c r="R11" s="5"/>
      <c r="S11" s="5"/>
    </row>
    <row r="12" spans="1:19" ht="12.75">
      <c r="A12" s="217" t="s">
        <v>293</v>
      </c>
      <c r="B12" s="218"/>
      <c r="C12" s="219"/>
      <c r="D12" s="53"/>
      <c r="E12" s="53"/>
      <c r="F12" s="1">
        <v>6</v>
      </c>
      <c r="G12" s="1">
        <v>6</v>
      </c>
      <c r="H12" s="1"/>
      <c r="I12" s="1"/>
      <c r="J12" s="1"/>
      <c r="K12" s="38"/>
      <c r="L12" s="5"/>
      <c r="M12" s="5"/>
      <c r="N12" s="5"/>
      <c r="O12" s="5"/>
      <c r="P12" s="5"/>
      <c r="Q12" s="5"/>
      <c r="R12" s="5"/>
      <c r="S12" s="5"/>
    </row>
    <row r="13" spans="1:19" ht="12.75">
      <c r="A13" s="217" t="s">
        <v>20</v>
      </c>
      <c r="B13" s="218"/>
      <c r="C13" s="219"/>
      <c r="D13" s="53"/>
      <c r="E13" s="53"/>
      <c r="F13" s="1">
        <v>0.8</v>
      </c>
      <c r="G13" s="1">
        <v>0.8</v>
      </c>
      <c r="H13" s="1"/>
      <c r="I13" s="1"/>
      <c r="J13" s="1"/>
      <c r="K13" s="38"/>
      <c r="L13" s="5"/>
      <c r="M13" s="5"/>
      <c r="N13" s="5"/>
      <c r="O13" s="5"/>
      <c r="P13" s="5"/>
      <c r="Q13" s="5"/>
      <c r="R13" s="5"/>
      <c r="S13" s="5"/>
    </row>
    <row r="14" spans="1:19" s="85" customFormat="1" ht="12.75">
      <c r="A14" s="214" t="s">
        <v>224</v>
      </c>
      <c r="B14" s="215"/>
      <c r="C14" s="216"/>
      <c r="D14" s="76"/>
      <c r="E14" s="76"/>
      <c r="F14" s="84">
        <v>75</v>
      </c>
      <c r="G14" s="84">
        <v>75</v>
      </c>
      <c r="H14" s="84"/>
      <c r="I14" s="84"/>
      <c r="J14" s="84"/>
      <c r="K14" s="86"/>
      <c r="L14" s="9"/>
      <c r="M14" s="9"/>
      <c r="N14" s="9"/>
      <c r="O14" s="9"/>
      <c r="P14" s="9"/>
      <c r="Q14" s="9"/>
      <c r="R14" s="9"/>
      <c r="S14" s="9"/>
    </row>
    <row r="15" spans="1:19" ht="12.75">
      <c r="A15" s="225" t="s">
        <v>253</v>
      </c>
      <c r="B15" s="226"/>
      <c r="C15" s="227"/>
      <c r="D15" s="54" t="s">
        <v>75</v>
      </c>
      <c r="E15" s="54" t="s">
        <v>76</v>
      </c>
      <c r="F15" s="3">
        <v>40</v>
      </c>
      <c r="G15" s="3">
        <v>40</v>
      </c>
      <c r="H15" s="113">
        <v>5.08</v>
      </c>
      <c r="I15" s="113">
        <v>4.6</v>
      </c>
      <c r="J15" s="113">
        <v>0.28</v>
      </c>
      <c r="K15" s="113">
        <v>62.84</v>
      </c>
      <c r="L15" s="113">
        <v>0.03</v>
      </c>
      <c r="M15" s="113">
        <v>0</v>
      </c>
      <c r="N15" s="113">
        <v>100</v>
      </c>
      <c r="O15" s="113">
        <v>0.18</v>
      </c>
      <c r="P15" s="113">
        <v>22</v>
      </c>
      <c r="Q15" s="113">
        <v>76.8</v>
      </c>
      <c r="R15" s="113">
        <v>4.8</v>
      </c>
      <c r="S15" s="113">
        <v>1</v>
      </c>
    </row>
    <row r="16" spans="1:19" ht="12.75">
      <c r="A16" s="225" t="s">
        <v>48</v>
      </c>
      <c r="B16" s="226"/>
      <c r="C16" s="227"/>
      <c r="D16" s="54" t="s">
        <v>93</v>
      </c>
      <c r="E16" s="54" t="s">
        <v>201</v>
      </c>
      <c r="F16" s="1"/>
      <c r="G16" s="1"/>
      <c r="H16" s="26">
        <v>1.52</v>
      </c>
      <c r="I16" s="3">
        <v>1.35</v>
      </c>
      <c r="J16" s="26">
        <v>15.9</v>
      </c>
      <c r="K16" s="37">
        <v>81</v>
      </c>
      <c r="L16" s="6">
        <v>0.04</v>
      </c>
      <c r="M16" s="6">
        <v>1.33</v>
      </c>
      <c r="N16" s="6">
        <v>10</v>
      </c>
      <c r="O16" s="6">
        <v>0.16</v>
      </c>
      <c r="P16" s="6">
        <v>126.6</v>
      </c>
      <c r="Q16" s="6">
        <v>92.8</v>
      </c>
      <c r="R16" s="6">
        <v>15.4</v>
      </c>
      <c r="S16" s="6">
        <v>0.41</v>
      </c>
    </row>
    <row r="17" spans="1:19" ht="12.75">
      <c r="A17" s="217" t="s">
        <v>289</v>
      </c>
      <c r="B17" s="218"/>
      <c r="C17" s="219"/>
      <c r="D17" s="53"/>
      <c r="E17" s="53"/>
      <c r="F17" s="1">
        <v>0.4</v>
      </c>
      <c r="G17" s="1">
        <v>0.4</v>
      </c>
      <c r="H17" s="1"/>
      <c r="I17" s="1"/>
      <c r="J17" s="1"/>
      <c r="K17" s="38"/>
      <c r="L17" s="5"/>
      <c r="M17" s="5"/>
      <c r="N17" s="5"/>
      <c r="O17" s="5"/>
      <c r="P17" s="5"/>
      <c r="Q17" s="5"/>
      <c r="R17" s="5"/>
      <c r="S17" s="5"/>
    </row>
    <row r="18" spans="1:19" ht="12.75">
      <c r="A18" s="217" t="s">
        <v>18</v>
      </c>
      <c r="B18" s="218"/>
      <c r="C18" s="219"/>
      <c r="D18" s="53"/>
      <c r="E18" s="53"/>
      <c r="F18" s="1">
        <v>50</v>
      </c>
      <c r="G18" s="1">
        <v>50</v>
      </c>
      <c r="H18" s="1"/>
      <c r="I18" s="1"/>
      <c r="J18" s="1"/>
      <c r="K18" s="38"/>
      <c r="L18" s="5"/>
      <c r="M18" s="5"/>
      <c r="N18" s="5"/>
      <c r="O18" s="5"/>
      <c r="P18" s="5"/>
      <c r="Q18" s="5"/>
      <c r="R18" s="5"/>
      <c r="S18" s="5"/>
    </row>
    <row r="19" spans="1:19" ht="12.75">
      <c r="A19" s="261" t="s">
        <v>293</v>
      </c>
      <c r="B19" s="262"/>
      <c r="C19" s="263"/>
      <c r="D19" s="53"/>
      <c r="E19" s="53"/>
      <c r="F19" s="1">
        <v>15</v>
      </c>
      <c r="G19" s="1">
        <v>15</v>
      </c>
      <c r="H19" s="1"/>
      <c r="I19" s="1"/>
      <c r="J19" s="1"/>
      <c r="K19" s="38"/>
      <c r="L19" s="5"/>
      <c r="M19" s="5"/>
      <c r="N19" s="5"/>
      <c r="O19" s="5"/>
      <c r="P19" s="5"/>
      <c r="Q19" s="5"/>
      <c r="R19" s="5"/>
      <c r="S19" s="5"/>
    </row>
    <row r="20" spans="1:19" ht="12.75">
      <c r="A20" s="261" t="s">
        <v>224</v>
      </c>
      <c r="B20" s="262"/>
      <c r="C20" s="263"/>
      <c r="D20" s="53"/>
      <c r="E20" s="53"/>
      <c r="F20" s="1">
        <v>100</v>
      </c>
      <c r="G20" s="1">
        <v>100</v>
      </c>
      <c r="H20" s="1"/>
      <c r="I20" s="1"/>
      <c r="J20" s="1"/>
      <c r="K20" s="38"/>
      <c r="L20" s="5"/>
      <c r="M20" s="5"/>
      <c r="N20" s="5"/>
      <c r="O20" s="5"/>
      <c r="P20" s="5"/>
      <c r="Q20" s="5"/>
      <c r="R20" s="5"/>
      <c r="S20" s="5"/>
    </row>
    <row r="21" spans="1:19" ht="12.75">
      <c r="A21" s="225" t="s">
        <v>278</v>
      </c>
      <c r="B21" s="226"/>
      <c r="C21" s="227"/>
      <c r="D21" s="54" t="s">
        <v>23</v>
      </c>
      <c r="E21" s="54">
        <v>10</v>
      </c>
      <c r="F21" s="26"/>
      <c r="G21" s="26"/>
      <c r="H21" s="54">
        <v>0.08</v>
      </c>
      <c r="I21" s="54">
        <v>7.25</v>
      </c>
      <c r="J21" s="54">
        <v>0.13</v>
      </c>
      <c r="K21" s="62">
        <v>66</v>
      </c>
      <c r="L21" s="46">
        <v>0</v>
      </c>
      <c r="M21" s="46">
        <v>0</v>
      </c>
      <c r="N21" s="46">
        <v>40</v>
      </c>
      <c r="O21" s="46">
        <v>0.01</v>
      </c>
      <c r="P21" s="46">
        <v>2.4</v>
      </c>
      <c r="Q21" s="46">
        <v>3</v>
      </c>
      <c r="R21" s="46">
        <v>0</v>
      </c>
      <c r="S21" s="46">
        <v>0.02</v>
      </c>
    </row>
    <row r="22" spans="1:19" ht="12.75">
      <c r="A22" s="195" t="s">
        <v>61</v>
      </c>
      <c r="B22" s="196"/>
      <c r="C22" s="197"/>
      <c r="D22" s="11"/>
      <c r="E22" s="46">
        <v>35</v>
      </c>
      <c r="F22" s="46"/>
      <c r="G22" s="46"/>
      <c r="H22" s="6">
        <v>2.78</v>
      </c>
      <c r="I22" s="6">
        <v>0.35</v>
      </c>
      <c r="J22" s="6">
        <v>17</v>
      </c>
      <c r="K22" s="41">
        <v>82.32</v>
      </c>
      <c r="L22" s="59">
        <v>0.04</v>
      </c>
      <c r="M22" s="59">
        <v>0</v>
      </c>
      <c r="N22" s="59">
        <v>0</v>
      </c>
      <c r="O22" s="59">
        <v>0.1</v>
      </c>
      <c r="P22" s="59">
        <v>7.04</v>
      </c>
      <c r="Q22" s="59">
        <v>9.57</v>
      </c>
      <c r="R22" s="59">
        <v>4.57</v>
      </c>
      <c r="S22" s="59">
        <v>0.42</v>
      </c>
    </row>
    <row r="23" spans="1:19" ht="12.75">
      <c r="A23" s="195" t="s">
        <v>426</v>
      </c>
      <c r="B23" s="196"/>
      <c r="C23" s="197"/>
      <c r="D23" s="11"/>
      <c r="E23" s="46">
        <v>15</v>
      </c>
      <c r="F23" s="46"/>
      <c r="G23" s="46"/>
      <c r="H23" s="46">
        <v>0.84</v>
      </c>
      <c r="I23" s="46">
        <v>0.16</v>
      </c>
      <c r="J23" s="46">
        <v>7.4</v>
      </c>
      <c r="K23" s="48">
        <v>34.51</v>
      </c>
      <c r="L23" s="59">
        <v>0.15</v>
      </c>
      <c r="M23" s="59">
        <v>0</v>
      </c>
      <c r="N23" s="59">
        <v>0</v>
      </c>
      <c r="O23" s="59">
        <v>0</v>
      </c>
      <c r="P23" s="59">
        <v>3.45</v>
      </c>
      <c r="Q23" s="59">
        <v>15.91</v>
      </c>
      <c r="R23" s="59">
        <v>3.75</v>
      </c>
      <c r="S23" s="59">
        <v>0.46</v>
      </c>
    </row>
    <row r="24" spans="1:19" ht="12.75">
      <c r="A24" s="229" t="s">
        <v>12</v>
      </c>
      <c r="B24" s="230"/>
      <c r="C24" s="231"/>
      <c r="D24" s="1"/>
      <c r="E24" s="1"/>
      <c r="F24" s="1"/>
      <c r="G24" s="1"/>
      <c r="H24" s="3">
        <f aca="true" t="shared" si="0" ref="H24:S24">SUM(H7:H23)</f>
        <v>16.32</v>
      </c>
      <c r="I24" s="3">
        <f t="shared" si="0"/>
        <v>17.76</v>
      </c>
      <c r="J24" s="3">
        <f t="shared" si="0"/>
        <v>74.08000000000001</v>
      </c>
      <c r="K24" s="3">
        <f t="shared" si="0"/>
        <v>520.6800000000001</v>
      </c>
      <c r="L24" s="3">
        <f t="shared" si="0"/>
        <v>0.30000000000000004</v>
      </c>
      <c r="M24" s="3">
        <f t="shared" si="0"/>
        <v>1.69</v>
      </c>
      <c r="N24" s="3">
        <f t="shared" si="0"/>
        <v>182.7</v>
      </c>
      <c r="O24" s="3">
        <f t="shared" si="0"/>
        <v>0.44999999999999996</v>
      </c>
      <c r="P24" s="3">
        <f t="shared" si="0"/>
        <v>294.13</v>
      </c>
      <c r="Q24" s="3">
        <f t="shared" si="0"/>
        <v>307.82</v>
      </c>
      <c r="R24" s="3">
        <f t="shared" si="0"/>
        <v>45.58</v>
      </c>
      <c r="S24" s="3">
        <f t="shared" si="0"/>
        <v>2.57</v>
      </c>
    </row>
    <row r="25" spans="1:19" ht="12.75">
      <c r="A25" s="214"/>
      <c r="B25" s="215"/>
      <c r="C25" s="216"/>
      <c r="D25" s="211" t="s">
        <v>13</v>
      </c>
      <c r="E25" s="212"/>
      <c r="F25" s="212"/>
      <c r="G25" s="213"/>
      <c r="H25" s="1"/>
      <c r="I25" s="1"/>
      <c r="J25" s="26"/>
      <c r="K25" s="38"/>
      <c r="L25" s="5"/>
      <c r="M25" s="5"/>
      <c r="N25" s="5"/>
      <c r="O25" s="5"/>
      <c r="P25" s="5"/>
      <c r="Q25" s="5"/>
      <c r="R25" s="5"/>
      <c r="S25" s="5"/>
    </row>
    <row r="26" spans="1:19" ht="12.75">
      <c r="A26" s="225" t="s">
        <v>251</v>
      </c>
      <c r="B26" s="226"/>
      <c r="C26" s="227"/>
      <c r="D26" s="46" t="s">
        <v>73</v>
      </c>
      <c r="E26" s="12">
        <v>200</v>
      </c>
      <c r="F26" s="12"/>
      <c r="G26" s="12"/>
      <c r="H26" s="46">
        <v>1</v>
      </c>
      <c r="I26" s="46">
        <v>0.2</v>
      </c>
      <c r="J26" s="46">
        <v>20.2</v>
      </c>
      <c r="K26" s="46">
        <v>86.6</v>
      </c>
      <c r="L26" s="59">
        <v>0.02</v>
      </c>
      <c r="M26" s="59">
        <v>4</v>
      </c>
      <c r="N26" s="59">
        <v>0</v>
      </c>
      <c r="O26" s="59">
        <v>0.02</v>
      </c>
      <c r="P26" s="59">
        <v>14</v>
      </c>
      <c r="Q26" s="59">
        <v>14</v>
      </c>
      <c r="R26" s="59">
        <v>8</v>
      </c>
      <c r="S26" s="59">
        <v>2.8</v>
      </c>
    </row>
    <row r="27" spans="1:19" s="85" customFormat="1" ht="12.75">
      <c r="A27" s="208" t="s">
        <v>383</v>
      </c>
      <c r="B27" s="209"/>
      <c r="C27" s="210"/>
      <c r="D27" s="66"/>
      <c r="E27" s="72">
        <v>15</v>
      </c>
      <c r="F27" s="59"/>
      <c r="G27" s="60"/>
      <c r="H27" s="59">
        <v>0.82</v>
      </c>
      <c r="I27" s="59">
        <v>4.05</v>
      </c>
      <c r="J27" s="59">
        <v>9.3</v>
      </c>
      <c r="K27" s="59">
        <v>76.5</v>
      </c>
      <c r="L27" s="59">
        <v>0.02</v>
      </c>
      <c r="M27" s="59">
        <v>0</v>
      </c>
      <c r="N27" s="59">
        <v>9.77</v>
      </c>
      <c r="O27" s="59">
        <v>0</v>
      </c>
      <c r="P27" s="59">
        <v>6.16</v>
      </c>
      <c r="Q27" s="59">
        <v>13.08</v>
      </c>
      <c r="R27" s="59">
        <v>2.25</v>
      </c>
      <c r="S27" s="59">
        <v>0.15</v>
      </c>
    </row>
    <row r="28" spans="1:19" ht="12.75">
      <c r="A28" s="225" t="s">
        <v>12</v>
      </c>
      <c r="B28" s="226"/>
      <c r="C28" s="227"/>
      <c r="D28" s="12"/>
      <c r="E28" s="12"/>
      <c r="F28" s="12"/>
      <c r="G28" s="12"/>
      <c r="H28" s="12">
        <f>SUM(H26:H27)</f>
        <v>1.8199999999999998</v>
      </c>
      <c r="I28" s="12">
        <f aca="true" t="shared" si="1" ref="I28:S28">SUM(I26:I27)</f>
        <v>4.25</v>
      </c>
      <c r="J28" s="12">
        <f t="shared" si="1"/>
        <v>29.5</v>
      </c>
      <c r="K28" s="12">
        <f t="shared" si="1"/>
        <v>163.1</v>
      </c>
      <c r="L28" s="12">
        <f t="shared" si="1"/>
        <v>0.04</v>
      </c>
      <c r="M28" s="12">
        <f t="shared" si="1"/>
        <v>4</v>
      </c>
      <c r="N28" s="12">
        <f t="shared" si="1"/>
        <v>9.77</v>
      </c>
      <c r="O28" s="12">
        <f t="shared" si="1"/>
        <v>0.02</v>
      </c>
      <c r="P28" s="12">
        <f t="shared" si="1"/>
        <v>20.16</v>
      </c>
      <c r="Q28" s="12">
        <f t="shared" si="1"/>
        <v>27.08</v>
      </c>
      <c r="R28" s="12">
        <f t="shared" si="1"/>
        <v>10.25</v>
      </c>
      <c r="S28" s="12">
        <f t="shared" si="1"/>
        <v>2.9499999999999997</v>
      </c>
    </row>
    <row r="29" spans="1:19" ht="12.75">
      <c r="A29" s="214"/>
      <c r="B29" s="215"/>
      <c r="C29" s="216"/>
      <c r="D29" s="211" t="s">
        <v>14</v>
      </c>
      <c r="E29" s="212"/>
      <c r="F29" s="212"/>
      <c r="G29" s="213"/>
      <c r="H29" s="5"/>
      <c r="I29" s="5"/>
      <c r="J29" s="5"/>
      <c r="K29" s="42"/>
      <c r="L29" s="5"/>
      <c r="M29" s="5"/>
      <c r="N29" s="5"/>
      <c r="O29" s="5"/>
      <c r="P29" s="5"/>
      <c r="Q29" s="5"/>
      <c r="R29" s="5"/>
      <c r="S29" s="5"/>
    </row>
    <row r="30" spans="1:19" ht="12.75">
      <c r="A30" s="195" t="s">
        <v>177</v>
      </c>
      <c r="B30" s="196"/>
      <c r="C30" s="197"/>
      <c r="D30" s="46" t="s">
        <v>79</v>
      </c>
      <c r="E30" s="46">
        <v>250</v>
      </c>
      <c r="F30" s="46"/>
      <c r="G30" s="46"/>
      <c r="H30" s="46">
        <v>5.49</v>
      </c>
      <c r="I30" s="46">
        <v>5.27</v>
      </c>
      <c r="J30" s="46">
        <v>16.54</v>
      </c>
      <c r="K30" s="46">
        <v>148.25</v>
      </c>
      <c r="L30" s="59">
        <v>0.23</v>
      </c>
      <c r="M30" s="59">
        <v>5.83</v>
      </c>
      <c r="N30" s="59">
        <v>0</v>
      </c>
      <c r="O30" s="59">
        <v>0.07</v>
      </c>
      <c r="P30" s="59">
        <v>42.68</v>
      </c>
      <c r="Q30" s="59">
        <v>88.1</v>
      </c>
      <c r="R30" s="59">
        <v>35.58</v>
      </c>
      <c r="S30" s="59">
        <v>2.05</v>
      </c>
    </row>
    <row r="31" spans="1:19" s="85" customFormat="1" ht="12.75">
      <c r="A31" s="201" t="s">
        <v>49</v>
      </c>
      <c r="B31" s="202"/>
      <c r="C31" s="203"/>
      <c r="D31" s="66"/>
      <c r="E31" s="66"/>
      <c r="F31" s="66">
        <v>20.2</v>
      </c>
      <c r="G31" s="66">
        <v>20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2.75">
      <c r="A32" s="284" t="s">
        <v>26</v>
      </c>
      <c r="B32" s="285"/>
      <c r="C32" s="286"/>
      <c r="D32" s="11"/>
      <c r="E32" s="11"/>
      <c r="F32" s="11">
        <v>67</v>
      </c>
      <c r="G32" s="11">
        <v>57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204" t="s">
        <v>27</v>
      </c>
      <c r="B33" s="205"/>
      <c r="C33" s="206"/>
      <c r="D33" s="11"/>
      <c r="E33" s="11"/>
      <c r="F33" s="11">
        <v>12.5</v>
      </c>
      <c r="G33" s="11">
        <v>10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204" t="s">
        <v>238</v>
      </c>
      <c r="B34" s="205"/>
      <c r="C34" s="206"/>
      <c r="D34" s="11"/>
      <c r="E34" s="11"/>
      <c r="F34" s="11">
        <v>12</v>
      </c>
      <c r="G34" s="11">
        <v>10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204" t="s">
        <v>296</v>
      </c>
      <c r="B35" s="205"/>
      <c r="C35" s="206"/>
      <c r="D35" s="11"/>
      <c r="E35" s="11"/>
      <c r="F35" s="11">
        <v>5</v>
      </c>
      <c r="G35" s="11">
        <v>5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204" t="s">
        <v>20</v>
      </c>
      <c r="B36" s="205"/>
      <c r="C36" s="206"/>
      <c r="D36" s="11"/>
      <c r="E36" s="5"/>
      <c r="F36" s="5">
        <v>1</v>
      </c>
      <c r="G36" s="5">
        <v>1</v>
      </c>
      <c r="H36" s="5"/>
      <c r="I36" s="5"/>
      <c r="J36" s="5"/>
      <c r="K36" s="42"/>
      <c r="L36" s="5"/>
      <c r="M36" s="5"/>
      <c r="N36" s="5"/>
      <c r="O36" s="5"/>
      <c r="P36" s="5"/>
      <c r="Q36" s="5"/>
      <c r="R36" s="5"/>
      <c r="S36" s="5"/>
    </row>
    <row r="37" spans="1:19" ht="12.75">
      <c r="A37" s="198" t="s">
        <v>57</v>
      </c>
      <c r="B37" s="199"/>
      <c r="C37" s="200"/>
      <c r="D37" s="46"/>
      <c r="E37" s="46"/>
      <c r="F37" s="123">
        <v>0.02</v>
      </c>
      <c r="G37" s="123">
        <v>0.02</v>
      </c>
      <c r="H37" s="115"/>
      <c r="I37" s="46"/>
      <c r="J37" s="46"/>
      <c r="K37" s="46"/>
      <c r="L37" s="11"/>
      <c r="M37" s="11"/>
      <c r="N37" s="11"/>
      <c r="O37" s="11"/>
      <c r="P37" s="11"/>
      <c r="Q37" s="11"/>
      <c r="R37" s="11"/>
      <c r="S37" s="11"/>
    </row>
    <row r="38" spans="1:19" s="20" customFormat="1" ht="11.25" customHeight="1">
      <c r="A38" s="195" t="s">
        <v>316</v>
      </c>
      <c r="B38" s="196"/>
      <c r="C38" s="197"/>
      <c r="D38" s="46" t="s">
        <v>222</v>
      </c>
      <c r="E38" s="12">
        <v>80</v>
      </c>
      <c r="F38" s="12"/>
      <c r="G38" s="12"/>
      <c r="H38" s="12">
        <v>6.48</v>
      </c>
      <c r="I38" s="12">
        <v>8.56</v>
      </c>
      <c r="J38" s="12">
        <v>8.09</v>
      </c>
      <c r="K38" s="17">
        <v>137.37</v>
      </c>
      <c r="L38" s="12">
        <v>0.03</v>
      </c>
      <c r="M38" s="12">
        <v>0.2</v>
      </c>
      <c r="N38" s="12">
        <v>12.44</v>
      </c>
      <c r="O38" s="12">
        <v>0.06</v>
      </c>
      <c r="P38" s="12">
        <v>18.66</v>
      </c>
      <c r="Q38" s="12">
        <v>60.74</v>
      </c>
      <c r="R38" s="12">
        <v>10.82</v>
      </c>
      <c r="S38" s="12">
        <v>4.03</v>
      </c>
    </row>
    <row r="39" spans="1:19" ht="13.5" customHeight="1">
      <c r="A39" s="284" t="s">
        <v>230</v>
      </c>
      <c r="B39" s="285"/>
      <c r="C39" s="286"/>
      <c r="D39" s="46"/>
      <c r="E39" s="12"/>
      <c r="F39" s="27">
        <v>75.6</v>
      </c>
      <c r="G39" s="27">
        <v>55.2</v>
      </c>
      <c r="H39" s="12"/>
      <c r="I39" s="12"/>
      <c r="J39" s="12"/>
      <c r="K39" s="17"/>
      <c r="L39" s="5"/>
      <c r="M39" s="5"/>
      <c r="N39" s="5"/>
      <c r="O39" s="5"/>
      <c r="P39" s="5"/>
      <c r="Q39" s="5"/>
      <c r="R39" s="5"/>
      <c r="S39" s="5"/>
    </row>
    <row r="40" spans="1:19" ht="13.5" customHeight="1">
      <c r="A40" s="284" t="s">
        <v>61</v>
      </c>
      <c r="B40" s="285"/>
      <c r="C40" s="286"/>
      <c r="D40" s="46"/>
      <c r="E40" s="12"/>
      <c r="F40" s="27">
        <v>11.6</v>
      </c>
      <c r="G40" s="27">
        <v>11.6</v>
      </c>
      <c r="H40" s="12"/>
      <c r="I40" s="12"/>
      <c r="J40" s="12"/>
      <c r="K40" s="17"/>
      <c r="L40" s="5"/>
      <c r="M40" s="5"/>
      <c r="N40" s="5"/>
      <c r="O40" s="5"/>
      <c r="P40" s="5"/>
      <c r="Q40" s="5"/>
      <c r="R40" s="5"/>
      <c r="S40" s="5"/>
    </row>
    <row r="41" spans="1:19" ht="12.75">
      <c r="A41" s="204" t="s">
        <v>181</v>
      </c>
      <c r="B41" s="205"/>
      <c r="C41" s="206"/>
      <c r="D41" s="11"/>
      <c r="E41" s="5"/>
      <c r="F41" s="5">
        <v>7.2</v>
      </c>
      <c r="G41" s="5">
        <v>5.8</v>
      </c>
      <c r="H41" s="5"/>
      <c r="I41" s="5"/>
      <c r="J41" s="5"/>
      <c r="K41" s="42"/>
      <c r="L41" s="5"/>
      <c r="M41" s="5"/>
      <c r="N41" s="5"/>
      <c r="O41" s="5"/>
      <c r="P41" s="5"/>
      <c r="Q41" s="5"/>
      <c r="R41" s="5"/>
      <c r="S41" s="5"/>
    </row>
    <row r="42" spans="1:19" ht="13.5" customHeight="1">
      <c r="A42" s="204" t="s">
        <v>18</v>
      </c>
      <c r="B42" s="205"/>
      <c r="C42" s="206"/>
      <c r="D42" s="11"/>
      <c r="E42" s="5"/>
      <c r="F42" s="5">
        <v>16</v>
      </c>
      <c r="G42" s="5">
        <v>16</v>
      </c>
      <c r="H42" s="5"/>
      <c r="I42" s="5"/>
      <c r="J42" s="5"/>
      <c r="K42" s="42"/>
      <c r="L42" s="5"/>
      <c r="M42" s="5"/>
      <c r="N42" s="5"/>
      <c r="O42" s="5"/>
      <c r="P42" s="5"/>
      <c r="Q42" s="5"/>
      <c r="R42" s="5"/>
      <c r="S42" s="5"/>
    </row>
    <row r="43" spans="1:19" ht="13.5" customHeight="1">
      <c r="A43" s="207" t="s">
        <v>20</v>
      </c>
      <c r="B43" s="207"/>
      <c r="C43" s="207"/>
      <c r="D43" s="11"/>
      <c r="E43" s="5"/>
      <c r="F43" s="5">
        <v>0.6</v>
      </c>
      <c r="G43" s="5">
        <v>0.6</v>
      </c>
      <c r="H43" s="5"/>
      <c r="I43" s="5"/>
      <c r="J43" s="5"/>
      <c r="K43" s="42"/>
      <c r="L43" s="5"/>
      <c r="M43" s="5"/>
      <c r="N43" s="5"/>
      <c r="O43" s="5"/>
      <c r="P43" s="5"/>
      <c r="Q43" s="5"/>
      <c r="R43" s="5"/>
      <c r="S43" s="5"/>
    </row>
    <row r="44" spans="1:19" ht="13.5" customHeight="1">
      <c r="A44" s="204" t="s">
        <v>32</v>
      </c>
      <c r="B44" s="205"/>
      <c r="C44" s="206"/>
      <c r="D44" s="11"/>
      <c r="E44" s="5"/>
      <c r="F44" s="5">
        <v>7.2</v>
      </c>
      <c r="G44" s="5">
        <v>7.2</v>
      </c>
      <c r="H44" s="5"/>
      <c r="I44" s="5"/>
      <c r="J44" s="5"/>
      <c r="K44" s="42"/>
      <c r="L44" s="5"/>
      <c r="M44" s="5"/>
      <c r="N44" s="5"/>
      <c r="O44" s="5"/>
      <c r="P44" s="5"/>
      <c r="Q44" s="5"/>
      <c r="R44" s="5"/>
      <c r="S44" s="5"/>
    </row>
    <row r="45" spans="1:19" ht="13.5" customHeight="1">
      <c r="A45" s="204" t="s">
        <v>29</v>
      </c>
      <c r="B45" s="205"/>
      <c r="C45" s="206"/>
      <c r="D45" s="11"/>
      <c r="E45" s="5"/>
      <c r="F45" s="5">
        <v>7.2</v>
      </c>
      <c r="G45" s="5">
        <v>7.2</v>
      </c>
      <c r="H45" s="5"/>
      <c r="I45" s="5"/>
      <c r="J45" s="5"/>
      <c r="K45" s="42"/>
      <c r="L45" s="5"/>
      <c r="M45" s="5"/>
      <c r="N45" s="5"/>
      <c r="O45" s="5"/>
      <c r="P45" s="5"/>
      <c r="Q45" s="5"/>
      <c r="R45" s="5"/>
      <c r="S45" s="5"/>
    </row>
    <row r="46" spans="1:19" ht="12.75">
      <c r="A46" s="208" t="s">
        <v>90</v>
      </c>
      <c r="B46" s="209"/>
      <c r="C46" s="210"/>
      <c r="D46" s="59" t="s">
        <v>115</v>
      </c>
      <c r="E46" s="125">
        <v>30</v>
      </c>
      <c r="F46" s="11"/>
      <c r="G46" s="11"/>
      <c r="H46" s="46">
        <v>0.53</v>
      </c>
      <c r="I46" s="46">
        <v>1.5</v>
      </c>
      <c r="J46" s="46">
        <v>2.11</v>
      </c>
      <c r="K46" s="48">
        <v>24.03</v>
      </c>
      <c r="L46" s="59">
        <v>0.01</v>
      </c>
      <c r="M46" s="59">
        <v>0.4</v>
      </c>
      <c r="N46" s="59">
        <v>10.14</v>
      </c>
      <c r="O46" s="59">
        <v>0.01</v>
      </c>
      <c r="P46" s="59">
        <v>8.77</v>
      </c>
      <c r="Q46" s="59">
        <v>8.82</v>
      </c>
      <c r="R46" s="59">
        <v>2.94</v>
      </c>
      <c r="S46" s="59">
        <v>0.12</v>
      </c>
    </row>
    <row r="47" spans="1:19" ht="12.75" customHeight="1">
      <c r="A47" s="298" t="s">
        <v>20</v>
      </c>
      <c r="B47" s="299"/>
      <c r="C47" s="300"/>
      <c r="D47" s="10"/>
      <c r="E47" s="11"/>
      <c r="F47" s="11">
        <v>0.3</v>
      </c>
      <c r="G47" s="11">
        <v>0.3</v>
      </c>
      <c r="H47" s="11"/>
      <c r="I47" s="11"/>
      <c r="J47" s="11"/>
      <c r="K47" s="63"/>
      <c r="L47" s="11"/>
      <c r="M47" s="11"/>
      <c r="N47" s="11"/>
      <c r="O47" s="11"/>
      <c r="P47" s="11"/>
      <c r="Q47" s="11"/>
      <c r="R47" s="11"/>
      <c r="S47" s="11"/>
    </row>
    <row r="48" spans="1:19" ht="11.25" customHeight="1">
      <c r="A48" s="201" t="s">
        <v>30</v>
      </c>
      <c r="B48" s="202"/>
      <c r="C48" s="203"/>
      <c r="D48" s="10"/>
      <c r="E48" s="11"/>
      <c r="F48" s="11">
        <v>7.5</v>
      </c>
      <c r="G48" s="11">
        <v>7.5</v>
      </c>
      <c r="H48" s="11"/>
      <c r="I48" s="11"/>
      <c r="J48" s="11"/>
      <c r="K48" s="63"/>
      <c r="L48" s="11"/>
      <c r="M48" s="11"/>
      <c r="N48" s="11"/>
      <c r="O48" s="11"/>
      <c r="P48" s="11"/>
      <c r="Q48" s="11"/>
      <c r="R48" s="11"/>
      <c r="S48" s="11"/>
    </row>
    <row r="49" spans="1:19" ht="12.75" customHeight="1">
      <c r="A49" s="201" t="s">
        <v>70</v>
      </c>
      <c r="B49" s="202"/>
      <c r="C49" s="203"/>
      <c r="D49" s="10"/>
      <c r="E49" s="11"/>
      <c r="F49" s="11">
        <v>1.2</v>
      </c>
      <c r="G49" s="11">
        <v>1.2</v>
      </c>
      <c r="H49" s="11"/>
      <c r="I49" s="11"/>
      <c r="J49" s="11"/>
      <c r="K49" s="63"/>
      <c r="L49" s="11"/>
      <c r="M49" s="11"/>
      <c r="N49" s="11"/>
      <c r="O49" s="11"/>
      <c r="P49" s="11"/>
      <c r="Q49" s="11"/>
      <c r="R49" s="11"/>
      <c r="S49" s="11"/>
    </row>
    <row r="50" spans="1:19" ht="12" customHeight="1">
      <c r="A50" s="201" t="s">
        <v>32</v>
      </c>
      <c r="B50" s="202"/>
      <c r="C50" s="203"/>
      <c r="D50" s="10"/>
      <c r="E50" s="11"/>
      <c r="F50" s="11">
        <v>2.2</v>
      </c>
      <c r="G50" s="11">
        <v>2.2</v>
      </c>
      <c r="H50" s="11"/>
      <c r="I50" s="11"/>
      <c r="J50" s="11"/>
      <c r="K50" s="63"/>
      <c r="L50" s="11"/>
      <c r="M50" s="11"/>
      <c r="N50" s="11"/>
      <c r="O50" s="11"/>
      <c r="P50" s="11"/>
      <c r="Q50" s="11"/>
      <c r="R50" s="11"/>
      <c r="S50" s="11"/>
    </row>
    <row r="51" spans="1:19" ht="11.25" customHeight="1">
      <c r="A51" s="201" t="s">
        <v>224</v>
      </c>
      <c r="B51" s="202"/>
      <c r="C51" s="203"/>
      <c r="D51" s="10"/>
      <c r="E51" s="11"/>
      <c r="F51" s="11">
        <v>22.5</v>
      </c>
      <c r="G51" s="11">
        <v>22.5</v>
      </c>
      <c r="H51" s="11"/>
      <c r="I51" s="11"/>
      <c r="J51" s="11"/>
      <c r="K51" s="63"/>
      <c r="L51" s="11"/>
      <c r="M51" s="11"/>
      <c r="N51" s="11"/>
      <c r="O51" s="11"/>
      <c r="P51" s="11"/>
      <c r="Q51" s="11"/>
      <c r="R51" s="11"/>
      <c r="S51" s="11"/>
    </row>
    <row r="52" spans="1:19" ht="12.75">
      <c r="A52" s="225" t="s">
        <v>428</v>
      </c>
      <c r="B52" s="226"/>
      <c r="C52" s="227"/>
      <c r="D52" s="46" t="s">
        <v>429</v>
      </c>
      <c r="E52" s="46">
        <v>180</v>
      </c>
      <c r="F52" s="12"/>
      <c r="G52" s="12"/>
      <c r="H52" s="59">
        <v>7.86</v>
      </c>
      <c r="I52" s="59">
        <v>9.21</v>
      </c>
      <c r="J52" s="59">
        <v>46.06</v>
      </c>
      <c r="K52" s="59">
        <v>299</v>
      </c>
      <c r="L52" s="59">
        <v>0.2</v>
      </c>
      <c r="M52" s="59">
        <v>0</v>
      </c>
      <c r="N52" s="59">
        <v>46</v>
      </c>
      <c r="O52" s="59">
        <v>0.06</v>
      </c>
      <c r="P52" s="59">
        <v>41.5</v>
      </c>
      <c r="Q52" s="59">
        <v>179.94</v>
      </c>
      <c r="R52" s="59">
        <v>42.1</v>
      </c>
      <c r="S52" s="59">
        <v>3.04</v>
      </c>
    </row>
    <row r="53" spans="1:19" ht="12.75">
      <c r="A53" s="261" t="s">
        <v>430</v>
      </c>
      <c r="B53" s="262"/>
      <c r="C53" s="263"/>
      <c r="D53" s="11"/>
      <c r="E53" s="11"/>
      <c r="F53" s="5">
        <v>72</v>
      </c>
      <c r="G53" s="5">
        <v>72</v>
      </c>
      <c r="H53" s="5"/>
      <c r="I53" s="5"/>
      <c r="J53" s="5"/>
      <c r="K53" s="42"/>
      <c r="L53" s="5"/>
      <c r="M53" s="5"/>
      <c r="N53" s="5"/>
      <c r="O53" s="5"/>
      <c r="P53" s="5"/>
      <c r="Q53" s="5"/>
      <c r="R53" s="5"/>
      <c r="S53" s="5"/>
    </row>
    <row r="54" spans="1:19" ht="12.75">
      <c r="A54" s="261" t="s">
        <v>33</v>
      </c>
      <c r="B54" s="262"/>
      <c r="C54" s="263"/>
      <c r="D54" s="11"/>
      <c r="E54" s="11"/>
      <c r="F54" s="5">
        <v>5</v>
      </c>
      <c r="G54" s="5">
        <v>5</v>
      </c>
      <c r="H54" s="5"/>
      <c r="I54" s="5"/>
      <c r="J54" s="5"/>
      <c r="K54" s="42"/>
      <c r="L54" s="5"/>
      <c r="M54" s="5"/>
      <c r="N54" s="5"/>
      <c r="O54" s="5"/>
      <c r="P54" s="5"/>
      <c r="Q54" s="5"/>
      <c r="R54" s="5"/>
      <c r="S54" s="5"/>
    </row>
    <row r="55" spans="1:19" ht="12.75">
      <c r="A55" s="261" t="s">
        <v>20</v>
      </c>
      <c r="B55" s="262"/>
      <c r="C55" s="263"/>
      <c r="D55" s="11"/>
      <c r="E55" s="11"/>
      <c r="F55" s="5">
        <v>1</v>
      </c>
      <c r="G55" s="5">
        <v>1</v>
      </c>
      <c r="H55" s="5"/>
      <c r="I55" s="5"/>
      <c r="J55" s="5"/>
      <c r="K55" s="42"/>
      <c r="L55" s="5"/>
      <c r="M55" s="5"/>
      <c r="N55" s="5"/>
      <c r="O55" s="5"/>
      <c r="P55" s="5"/>
      <c r="Q55" s="5"/>
      <c r="R55" s="5"/>
      <c r="S55" s="5"/>
    </row>
    <row r="56" spans="1:20" ht="12.75">
      <c r="A56" s="195" t="s">
        <v>368</v>
      </c>
      <c r="B56" s="196"/>
      <c r="C56" s="197"/>
      <c r="D56" s="46" t="s">
        <v>88</v>
      </c>
      <c r="E56" s="46">
        <v>100</v>
      </c>
      <c r="F56" s="46"/>
      <c r="G56" s="46"/>
      <c r="H56" s="46">
        <v>3.01</v>
      </c>
      <c r="I56" s="46">
        <v>0.1</v>
      </c>
      <c r="J56" s="46">
        <v>20.55</v>
      </c>
      <c r="K56" s="46">
        <v>91.2</v>
      </c>
      <c r="L56" s="59">
        <v>0.04</v>
      </c>
      <c r="M56" s="59">
        <v>4.22</v>
      </c>
      <c r="N56" s="59">
        <v>0</v>
      </c>
      <c r="O56" s="59">
        <v>0.04</v>
      </c>
      <c r="P56" s="59">
        <v>46.53</v>
      </c>
      <c r="Q56" s="59">
        <v>60.92</v>
      </c>
      <c r="R56" s="59">
        <v>32.24</v>
      </c>
      <c r="S56" s="59">
        <v>1</v>
      </c>
      <c r="T56" s="52"/>
    </row>
    <row r="57" spans="1:20" ht="12.75">
      <c r="A57" s="198" t="s">
        <v>27</v>
      </c>
      <c r="B57" s="199"/>
      <c r="C57" s="200"/>
      <c r="D57" s="46"/>
      <c r="E57" s="46"/>
      <c r="F57" s="123">
        <v>95.7</v>
      </c>
      <c r="G57" s="123">
        <v>75</v>
      </c>
      <c r="H57" s="46"/>
      <c r="I57" s="46"/>
      <c r="J57" s="46"/>
      <c r="K57" s="46"/>
      <c r="L57" s="11"/>
      <c r="M57" s="11"/>
      <c r="N57" s="11"/>
      <c r="O57" s="11"/>
      <c r="P57" s="11"/>
      <c r="Q57" s="11"/>
      <c r="R57" s="11"/>
      <c r="S57" s="11"/>
      <c r="T57" s="52"/>
    </row>
    <row r="58" spans="1:20" ht="12.75">
      <c r="A58" s="198" t="s">
        <v>28</v>
      </c>
      <c r="B58" s="199"/>
      <c r="C58" s="200"/>
      <c r="D58" s="46"/>
      <c r="E58" s="46"/>
      <c r="F58" s="123">
        <v>21</v>
      </c>
      <c r="G58" s="123">
        <v>17.5</v>
      </c>
      <c r="H58" s="46"/>
      <c r="I58" s="46"/>
      <c r="J58" s="46"/>
      <c r="K58" s="46"/>
      <c r="L58" s="11"/>
      <c r="M58" s="11"/>
      <c r="N58" s="11"/>
      <c r="O58" s="11"/>
      <c r="P58" s="11"/>
      <c r="Q58" s="11"/>
      <c r="R58" s="11"/>
      <c r="S58" s="11"/>
      <c r="T58" s="52"/>
    </row>
    <row r="59" spans="1:20" ht="12.75">
      <c r="A59" s="198" t="s">
        <v>70</v>
      </c>
      <c r="B59" s="199"/>
      <c r="C59" s="200"/>
      <c r="D59" s="46"/>
      <c r="E59" s="46"/>
      <c r="F59" s="123">
        <v>10</v>
      </c>
      <c r="G59" s="123">
        <v>10</v>
      </c>
      <c r="H59" s="46"/>
      <c r="I59" s="46"/>
      <c r="J59" s="46"/>
      <c r="K59" s="46"/>
      <c r="L59" s="11"/>
      <c r="M59" s="11"/>
      <c r="N59" s="11"/>
      <c r="O59" s="11"/>
      <c r="P59" s="11"/>
      <c r="Q59" s="11"/>
      <c r="R59" s="11"/>
      <c r="S59" s="11"/>
      <c r="T59" s="52"/>
    </row>
    <row r="60" spans="1:20" ht="12.75">
      <c r="A60" s="198" t="s">
        <v>29</v>
      </c>
      <c r="B60" s="199"/>
      <c r="C60" s="200"/>
      <c r="D60" s="46"/>
      <c r="E60" s="46"/>
      <c r="F60" s="123">
        <v>7.5</v>
      </c>
      <c r="G60" s="123">
        <v>7.5</v>
      </c>
      <c r="H60" s="46"/>
      <c r="I60" s="46"/>
      <c r="J60" s="46"/>
      <c r="K60" s="46"/>
      <c r="L60" s="11"/>
      <c r="M60" s="11"/>
      <c r="N60" s="11"/>
      <c r="O60" s="11"/>
      <c r="P60" s="11"/>
      <c r="Q60" s="11"/>
      <c r="R60" s="11"/>
      <c r="S60" s="11"/>
      <c r="T60" s="52"/>
    </row>
    <row r="61" spans="1:20" ht="12.75">
      <c r="A61" s="207" t="s">
        <v>20</v>
      </c>
      <c r="B61" s="207"/>
      <c r="C61" s="207"/>
      <c r="D61" s="46"/>
      <c r="E61" s="46"/>
      <c r="F61" s="123">
        <v>0.3</v>
      </c>
      <c r="G61" s="123">
        <v>0.3</v>
      </c>
      <c r="H61" s="46"/>
      <c r="I61" s="46"/>
      <c r="J61" s="46"/>
      <c r="K61" s="46"/>
      <c r="L61" s="11"/>
      <c r="M61" s="11"/>
      <c r="N61" s="11"/>
      <c r="O61" s="11"/>
      <c r="P61" s="11"/>
      <c r="Q61" s="11"/>
      <c r="R61" s="11"/>
      <c r="S61" s="11"/>
      <c r="T61" s="52"/>
    </row>
    <row r="62" spans="1:20" ht="12.75">
      <c r="A62" s="198" t="s">
        <v>293</v>
      </c>
      <c r="B62" s="199"/>
      <c r="C62" s="200"/>
      <c r="D62" s="46"/>
      <c r="E62" s="46"/>
      <c r="F62" s="123">
        <v>1</v>
      </c>
      <c r="G62" s="123">
        <v>1</v>
      </c>
      <c r="H62" s="46"/>
      <c r="I62" s="46"/>
      <c r="J62" s="46"/>
      <c r="K62" s="46"/>
      <c r="L62" s="11"/>
      <c r="M62" s="11"/>
      <c r="N62" s="11"/>
      <c r="O62" s="11"/>
      <c r="P62" s="11"/>
      <c r="Q62" s="11"/>
      <c r="R62" s="11"/>
      <c r="S62" s="11"/>
      <c r="T62" s="52"/>
    </row>
    <row r="63" spans="1:19" ht="12.75">
      <c r="A63" s="195" t="s">
        <v>64</v>
      </c>
      <c r="B63" s="196"/>
      <c r="C63" s="197"/>
      <c r="D63" s="46" t="s">
        <v>83</v>
      </c>
      <c r="E63" s="12">
        <v>200</v>
      </c>
      <c r="F63" s="12"/>
      <c r="G63" s="12"/>
      <c r="H63" s="46">
        <v>0.66</v>
      </c>
      <c r="I63" s="59">
        <v>0.09</v>
      </c>
      <c r="J63" s="46">
        <v>32.01</v>
      </c>
      <c r="K63" s="48">
        <v>132.8</v>
      </c>
      <c r="L63" s="46">
        <v>0.016</v>
      </c>
      <c r="M63" s="46">
        <v>0.72</v>
      </c>
      <c r="N63" s="46">
        <v>0</v>
      </c>
      <c r="O63" s="46">
        <v>0.02</v>
      </c>
      <c r="P63" s="46">
        <v>32.48</v>
      </c>
      <c r="Q63" s="46">
        <v>23.44</v>
      </c>
      <c r="R63" s="46">
        <v>17.46</v>
      </c>
      <c r="S63" s="46">
        <v>0.69</v>
      </c>
    </row>
    <row r="64" spans="1:19" ht="12.75">
      <c r="A64" s="204" t="s">
        <v>34</v>
      </c>
      <c r="B64" s="205"/>
      <c r="C64" s="206"/>
      <c r="D64" s="5"/>
      <c r="E64" s="5"/>
      <c r="F64" s="5">
        <v>20</v>
      </c>
      <c r="G64" s="5">
        <v>20</v>
      </c>
      <c r="H64" s="5"/>
      <c r="I64" s="5"/>
      <c r="J64" s="5"/>
      <c r="K64" s="42"/>
      <c r="L64" s="5"/>
      <c r="M64" s="5"/>
      <c r="N64" s="5"/>
      <c r="O64" s="5"/>
      <c r="P64" s="5"/>
      <c r="Q64" s="5"/>
      <c r="R64" s="5"/>
      <c r="S64" s="5"/>
    </row>
    <row r="65" spans="1:19" ht="12.75">
      <c r="A65" s="204" t="s">
        <v>293</v>
      </c>
      <c r="B65" s="205"/>
      <c r="C65" s="206"/>
      <c r="D65" s="5"/>
      <c r="E65" s="5"/>
      <c r="F65" s="5">
        <v>15</v>
      </c>
      <c r="G65" s="5">
        <v>15</v>
      </c>
      <c r="H65" s="5"/>
      <c r="I65" s="5"/>
      <c r="J65" s="5"/>
      <c r="K65" s="42"/>
      <c r="L65" s="5"/>
      <c r="M65" s="5"/>
      <c r="N65" s="5"/>
      <c r="O65" s="5"/>
      <c r="P65" s="5"/>
      <c r="Q65" s="5"/>
      <c r="R65" s="5"/>
      <c r="S65" s="5"/>
    </row>
    <row r="66" spans="1:19" ht="12.75">
      <c r="A66" s="204" t="s">
        <v>35</v>
      </c>
      <c r="B66" s="205"/>
      <c r="C66" s="206"/>
      <c r="D66" s="5"/>
      <c r="E66" s="5"/>
      <c r="F66" s="5">
        <v>0.2</v>
      </c>
      <c r="G66" s="5">
        <v>0.2</v>
      </c>
      <c r="H66" s="5"/>
      <c r="I66" s="5"/>
      <c r="J66" s="5"/>
      <c r="K66" s="42"/>
      <c r="L66" s="5"/>
      <c r="M66" s="5"/>
      <c r="N66" s="5"/>
      <c r="O66" s="5"/>
      <c r="P66" s="5"/>
      <c r="Q66" s="5"/>
      <c r="R66" s="5"/>
      <c r="S66" s="5"/>
    </row>
    <row r="67" spans="1:19" ht="12.75">
      <c r="A67" s="204" t="s">
        <v>224</v>
      </c>
      <c r="B67" s="205"/>
      <c r="C67" s="206"/>
      <c r="D67" s="5"/>
      <c r="E67" s="5"/>
      <c r="F67" s="5">
        <v>200</v>
      </c>
      <c r="G67" s="5">
        <v>200</v>
      </c>
      <c r="H67" s="5"/>
      <c r="I67" s="5"/>
      <c r="J67" s="5"/>
      <c r="K67" s="42"/>
      <c r="L67" s="5"/>
      <c r="M67" s="5"/>
      <c r="N67" s="5"/>
      <c r="O67" s="5"/>
      <c r="P67" s="5"/>
      <c r="Q67" s="5"/>
      <c r="R67" s="5"/>
      <c r="S67" s="5"/>
    </row>
    <row r="68" spans="1:19" ht="12.75">
      <c r="A68" s="195" t="s">
        <v>61</v>
      </c>
      <c r="B68" s="196"/>
      <c r="C68" s="197"/>
      <c r="D68" s="11"/>
      <c r="E68" s="46">
        <v>90</v>
      </c>
      <c r="F68" s="46"/>
      <c r="G68" s="46"/>
      <c r="H68" s="46">
        <v>6.24</v>
      </c>
      <c r="I68" s="46">
        <v>0.79</v>
      </c>
      <c r="J68" s="46">
        <v>38.16</v>
      </c>
      <c r="K68" s="46">
        <v>184.7</v>
      </c>
      <c r="L68" s="59">
        <v>0.1</v>
      </c>
      <c r="M68" s="59">
        <v>0</v>
      </c>
      <c r="N68" s="59">
        <v>0</v>
      </c>
      <c r="O68" s="59">
        <v>0.04</v>
      </c>
      <c r="P68" s="59">
        <v>26.8</v>
      </c>
      <c r="Q68" s="59">
        <v>17.4</v>
      </c>
      <c r="R68" s="59">
        <v>91</v>
      </c>
      <c r="S68" s="59">
        <v>1.6</v>
      </c>
    </row>
    <row r="69" spans="1:19" ht="12.75">
      <c r="A69" s="195" t="s">
        <v>426</v>
      </c>
      <c r="B69" s="196"/>
      <c r="C69" s="197"/>
      <c r="D69" s="11"/>
      <c r="E69" s="46">
        <v>50</v>
      </c>
      <c r="F69" s="46"/>
      <c r="G69" s="46"/>
      <c r="H69" s="46">
        <v>2.8</v>
      </c>
      <c r="I69" s="46">
        <v>0.55</v>
      </c>
      <c r="J69" s="46">
        <v>24.7</v>
      </c>
      <c r="K69" s="48">
        <v>114.95</v>
      </c>
      <c r="L69" s="59">
        <v>0.05</v>
      </c>
      <c r="M69" s="59">
        <v>0</v>
      </c>
      <c r="N69" s="59">
        <v>0</v>
      </c>
      <c r="O69" s="59">
        <v>0</v>
      </c>
      <c r="P69" s="59">
        <v>11.5</v>
      </c>
      <c r="Q69" s="59">
        <v>53</v>
      </c>
      <c r="R69" s="59">
        <v>12.5</v>
      </c>
      <c r="S69" s="59">
        <v>1.55</v>
      </c>
    </row>
    <row r="70" spans="1:19" ht="12.75">
      <c r="A70" s="264" t="s">
        <v>418</v>
      </c>
      <c r="B70" s="265"/>
      <c r="C70" s="266"/>
      <c r="D70" s="142" t="s">
        <v>176</v>
      </c>
      <c r="E70" s="142" t="s">
        <v>76</v>
      </c>
      <c r="F70" s="109">
        <v>185</v>
      </c>
      <c r="G70" s="109">
        <v>185</v>
      </c>
      <c r="H70" s="46">
        <v>2.775</v>
      </c>
      <c r="I70" s="59">
        <v>0.92</v>
      </c>
      <c r="J70" s="46">
        <v>38.85</v>
      </c>
      <c r="K70" s="48">
        <v>177.6</v>
      </c>
      <c r="L70" s="46">
        <v>0.7</v>
      </c>
      <c r="M70" s="46">
        <v>18.5</v>
      </c>
      <c r="N70" s="46">
        <v>0</v>
      </c>
      <c r="O70" s="46">
        <v>0.09</v>
      </c>
      <c r="P70" s="46">
        <v>14.8</v>
      </c>
      <c r="Q70" s="46">
        <v>51.8</v>
      </c>
      <c r="R70" s="46">
        <v>77.7</v>
      </c>
      <c r="S70" s="46">
        <v>1.11</v>
      </c>
    </row>
    <row r="71" spans="1:19" ht="12.75">
      <c r="A71" s="208" t="s">
        <v>12</v>
      </c>
      <c r="B71" s="209"/>
      <c r="C71" s="210"/>
      <c r="D71" s="5"/>
      <c r="E71" s="5"/>
      <c r="F71" s="5"/>
      <c r="G71" s="5"/>
      <c r="H71" s="6">
        <f aca="true" t="shared" si="2" ref="H71:S71">SUM(H38:H70)</f>
        <v>30.355</v>
      </c>
      <c r="I71" s="6">
        <f t="shared" si="2"/>
        <v>21.720000000000006</v>
      </c>
      <c r="J71" s="6">
        <f t="shared" si="2"/>
        <v>210.52999999999997</v>
      </c>
      <c r="K71" s="6">
        <f t="shared" si="2"/>
        <v>1161.65</v>
      </c>
      <c r="L71" s="6">
        <f t="shared" si="2"/>
        <v>1.146</v>
      </c>
      <c r="M71" s="6">
        <f t="shared" si="2"/>
        <v>24.04</v>
      </c>
      <c r="N71" s="6">
        <f t="shared" si="2"/>
        <v>68.58</v>
      </c>
      <c r="O71" s="6">
        <f t="shared" si="2"/>
        <v>0.32</v>
      </c>
      <c r="P71" s="6">
        <f t="shared" si="2"/>
        <v>201.04000000000002</v>
      </c>
      <c r="Q71" s="6">
        <f t="shared" si="2"/>
        <v>456.06</v>
      </c>
      <c r="R71" s="6">
        <f t="shared" si="2"/>
        <v>286.76</v>
      </c>
      <c r="S71" s="6">
        <f t="shared" si="2"/>
        <v>13.14</v>
      </c>
    </row>
    <row r="72" spans="1:19" ht="12.75">
      <c r="A72" s="208"/>
      <c r="B72" s="209"/>
      <c r="C72" s="210"/>
      <c r="D72" s="211" t="s">
        <v>36</v>
      </c>
      <c r="E72" s="212"/>
      <c r="F72" s="212"/>
      <c r="G72" s="213"/>
      <c r="H72" s="6"/>
      <c r="I72" s="6"/>
      <c r="J72" s="6"/>
      <c r="K72" s="41"/>
      <c r="L72" s="5"/>
      <c r="M72" s="5"/>
      <c r="N72" s="5"/>
      <c r="O72" s="5"/>
      <c r="P72" s="5"/>
      <c r="Q72" s="5"/>
      <c r="R72" s="5"/>
      <c r="S72" s="5"/>
    </row>
    <row r="73" spans="1:19" ht="12.75">
      <c r="A73" s="195" t="s">
        <v>252</v>
      </c>
      <c r="B73" s="196"/>
      <c r="C73" s="197"/>
      <c r="D73" s="46" t="s">
        <v>67</v>
      </c>
      <c r="E73" s="12">
        <v>200</v>
      </c>
      <c r="F73" s="6">
        <v>206</v>
      </c>
      <c r="G73" s="83">
        <v>200</v>
      </c>
      <c r="H73" s="59">
        <v>5.8</v>
      </c>
      <c r="I73" s="59">
        <v>5</v>
      </c>
      <c r="J73" s="59">
        <v>8.4</v>
      </c>
      <c r="K73" s="56">
        <v>102</v>
      </c>
      <c r="L73" s="59">
        <v>0.04</v>
      </c>
      <c r="M73" s="59">
        <v>0.6</v>
      </c>
      <c r="N73" s="59">
        <v>40</v>
      </c>
      <c r="O73" s="59">
        <v>0.26</v>
      </c>
      <c r="P73" s="59">
        <v>248</v>
      </c>
      <c r="Q73" s="59">
        <v>184</v>
      </c>
      <c r="R73" s="59">
        <v>28</v>
      </c>
      <c r="S73" s="59">
        <v>0.2</v>
      </c>
    </row>
    <row r="74" spans="1:19" ht="12.75">
      <c r="A74" s="195" t="s">
        <v>261</v>
      </c>
      <c r="B74" s="196"/>
      <c r="C74" s="197"/>
      <c r="D74" s="46"/>
      <c r="E74" s="46">
        <v>15</v>
      </c>
      <c r="F74" s="46"/>
      <c r="G74" s="46"/>
      <c r="H74" s="46">
        <v>2.7</v>
      </c>
      <c r="I74" s="46">
        <v>1.95</v>
      </c>
      <c r="J74" s="46">
        <v>10.18</v>
      </c>
      <c r="K74" s="46">
        <v>60.8</v>
      </c>
      <c r="L74" s="59">
        <v>0.02</v>
      </c>
      <c r="M74" s="59">
        <v>0</v>
      </c>
      <c r="N74" s="59">
        <v>9.77</v>
      </c>
      <c r="O74" s="59">
        <v>0</v>
      </c>
      <c r="P74" s="59">
        <v>6.16</v>
      </c>
      <c r="Q74" s="59">
        <v>13.08</v>
      </c>
      <c r="R74" s="59">
        <v>2.25</v>
      </c>
      <c r="S74" s="59">
        <v>0.15</v>
      </c>
    </row>
    <row r="75" spans="1:19" ht="12.75">
      <c r="A75" s="208" t="s">
        <v>12</v>
      </c>
      <c r="B75" s="209"/>
      <c r="C75" s="210"/>
      <c r="D75" s="5"/>
      <c r="E75" s="8"/>
      <c r="F75" s="5"/>
      <c r="G75" s="7"/>
      <c r="H75" s="6">
        <f aca="true" t="shared" si="3" ref="H75:S75">SUM(H73:H74)</f>
        <v>8.5</v>
      </c>
      <c r="I75" s="6">
        <f t="shared" si="3"/>
        <v>6.95</v>
      </c>
      <c r="J75" s="6">
        <f t="shared" si="3"/>
        <v>18.58</v>
      </c>
      <c r="K75" s="6">
        <f t="shared" si="3"/>
        <v>162.8</v>
      </c>
      <c r="L75" s="6">
        <f t="shared" si="3"/>
        <v>0.06</v>
      </c>
      <c r="M75" s="6">
        <f t="shared" si="3"/>
        <v>0.6</v>
      </c>
      <c r="N75" s="6">
        <f t="shared" si="3"/>
        <v>49.769999999999996</v>
      </c>
      <c r="O75" s="6">
        <f t="shared" si="3"/>
        <v>0.26</v>
      </c>
      <c r="P75" s="6">
        <f t="shared" si="3"/>
        <v>254.16</v>
      </c>
      <c r="Q75" s="6">
        <f t="shared" si="3"/>
        <v>197.08</v>
      </c>
      <c r="R75" s="6">
        <f t="shared" si="3"/>
        <v>30.25</v>
      </c>
      <c r="S75" s="6">
        <f t="shared" si="3"/>
        <v>0.35</v>
      </c>
    </row>
    <row r="76" spans="1:19" ht="12.75">
      <c r="A76" s="204"/>
      <c r="B76" s="205"/>
      <c r="C76" s="206"/>
      <c r="D76" s="211" t="s">
        <v>16</v>
      </c>
      <c r="E76" s="256"/>
      <c r="F76" s="256"/>
      <c r="G76" s="257"/>
      <c r="H76" s="5"/>
      <c r="I76" s="5"/>
      <c r="J76" s="5"/>
      <c r="K76" s="42"/>
      <c r="L76" s="5"/>
      <c r="M76" s="5"/>
      <c r="N76" s="5"/>
      <c r="O76" s="5"/>
      <c r="P76" s="5"/>
      <c r="Q76" s="5"/>
      <c r="R76" s="5"/>
      <c r="S76" s="5"/>
    </row>
    <row r="77" spans="1:20" ht="12.75">
      <c r="A77" s="195" t="s">
        <v>386</v>
      </c>
      <c r="B77" s="196"/>
      <c r="C77" s="197"/>
      <c r="D77" s="46" t="s">
        <v>274</v>
      </c>
      <c r="E77" s="46">
        <v>80</v>
      </c>
      <c r="F77" s="46"/>
      <c r="G77" s="46"/>
      <c r="H77" s="46">
        <v>9.84</v>
      </c>
      <c r="I77" s="46">
        <v>5.59</v>
      </c>
      <c r="J77" s="46">
        <v>2.27</v>
      </c>
      <c r="K77" s="46">
        <v>98.58</v>
      </c>
      <c r="L77" s="59">
        <v>0.12</v>
      </c>
      <c r="M77" s="59">
        <v>0.79</v>
      </c>
      <c r="N77" s="59">
        <v>8.79</v>
      </c>
      <c r="O77" s="59">
        <v>0.07</v>
      </c>
      <c r="P77" s="59">
        <v>48.12</v>
      </c>
      <c r="Q77" s="59">
        <v>121.26</v>
      </c>
      <c r="R77" s="59">
        <v>27.66</v>
      </c>
      <c r="S77" s="56">
        <v>0.56</v>
      </c>
      <c r="T77" s="29"/>
    </row>
    <row r="78" spans="1:21" ht="12.75">
      <c r="A78" s="207" t="s">
        <v>326</v>
      </c>
      <c r="B78" s="207"/>
      <c r="C78" s="207"/>
      <c r="D78" s="198"/>
      <c r="E78" s="5"/>
      <c r="F78" s="11">
        <v>130</v>
      </c>
      <c r="G78" s="11">
        <v>97.6</v>
      </c>
      <c r="H78" s="5"/>
      <c r="I78" s="58"/>
      <c r="J78" s="11"/>
      <c r="K78" s="11"/>
      <c r="L78" s="11"/>
      <c r="M78" s="11"/>
      <c r="N78" s="11"/>
      <c r="O78" s="11"/>
      <c r="P78" s="11"/>
      <c r="Q78" s="11"/>
      <c r="R78" s="11"/>
      <c r="S78" s="63"/>
      <c r="T78" s="194"/>
      <c r="U78" s="52"/>
    </row>
    <row r="79" spans="1:21" ht="12.75">
      <c r="A79" s="350" t="s">
        <v>29</v>
      </c>
      <c r="B79" s="350"/>
      <c r="C79" s="350"/>
      <c r="D79" s="298"/>
      <c r="E79" s="5"/>
      <c r="F79" s="11">
        <v>5</v>
      </c>
      <c r="G79" s="11">
        <v>5</v>
      </c>
      <c r="H79" s="5"/>
      <c r="I79" s="58"/>
      <c r="J79" s="63"/>
      <c r="K79" s="11"/>
      <c r="L79" s="58"/>
      <c r="M79" s="11"/>
      <c r="N79" s="11"/>
      <c r="O79" s="11"/>
      <c r="P79" s="11"/>
      <c r="Q79" s="11"/>
      <c r="R79" s="11"/>
      <c r="S79" s="63"/>
      <c r="T79" s="194"/>
      <c r="U79" s="52"/>
    </row>
    <row r="80" spans="1:21" ht="12.75">
      <c r="A80" s="207" t="s">
        <v>18</v>
      </c>
      <c r="B80" s="207"/>
      <c r="C80" s="207"/>
      <c r="D80" s="198"/>
      <c r="E80" s="5"/>
      <c r="F80" s="11">
        <v>26.6</v>
      </c>
      <c r="G80" s="11">
        <v>26.6</v>
      </c>
      <c r="H80" s="5"/>
      <c r="I80" s="58"/>
      <c r="J80" s="63"/>
      <c r="K80" s="11"/>
      <c r="L80" s="58"/>
      <c r="M80" s="11"/>
      <c r="N80" s="11"/>
      <c r="O80" s="11"/>
      <c r="P80" s="11"/>
      <c r="Q80" s="11"/>
      <c r="R80" s="11"/>
      <c r="S80" s="63"/>
      <c r="T80" s="194"/>
      <c r="U80" s="52"/>
    </row>
    <row r="81" spans="1:21" ht="12.75">
      <c r="A81" s="207" t="s">
        <v>28</v>
      </c>
      <c r="B81" s="207"/>
      <c r="C81" s="207"/>
      <c r="D81" s="198"/>
      <c r="E81" s="5"/>
      <c r="F81" s="11">
        <v>19</v>
      </c>
      <c r="G81" s="11">
        <v>16</v>
      </c>
      <c r="H81" s="5"/>
      <c r="I81" s="58"/>
      <c r="J81" s="63"/>
      <c r="K81" s="11"/>
      <c r="L81" s="58"/>
      <c r="M81" s="11"/>
      <c r="N81" s="11"/>
      <c r="O81" s="11"/>
      <c r="P81" s="11"/>
      <c r="Q81" s="11"/>
      <c r="R81" s="11"/>
      <c r="S81" s="63"/>
      <c r="T81" s="194"/>
      <c r="U81" s="52"/>
    </row>
    <row r="82" spans="1:21" ht="12.75">
      <c r="A82" s="350" t="s">
        <v>20</v>
      </c>
      <c r="B82" s="350"/>
      <c r="C82" s="350"/>
      <c r="D82" s="298"/>
      <c r="E82" s="5"/>
      <c r="F82" s="11">
        <v>0.5</v>
      </c>
      <c r="G82" s="11">
        <v>0.5</v>
      </c>
      <c r="H82" s="5"/>
      <c r="I82" s="58"/>
      <c r="J82" s="63"/>
      <c r="K82" s="11"/>
      <c r="L82" s="58"/>
      <c r="M82" s="11"/>
      <c r="N82" s="11"/>
      <c r="O82" s="11"/>
      <c r="P82" s="11"/>
      <c r="Q82" s="11"/>
      <c r="R82" s="11"/>
      <c r="S82" s="63"/>
      <c r="T82" s="194"/>
      <c r="U82" s="52"/>
    </row>
    <row r="83" spans="1:20" ht="12.75">
      <c r="A83" s="232" t="s">
        <v>376</v>
      </c>
      <c r="B83" s="232"/>
      <c r="C83" s="232"/>
      <c r="D83" s="46" t="s">
        <v>377</v>
      </c>
      <c r="E83" s="46">
        <v>180</v>
      </c>
      <c r="F83" s="46"/>
      <c r="G83" s="46"/>
      <c r="H83" s="46">
        <v>3.68</v>
      </c>
      <c r="I83" s="46">
        <v>10.89</v>
      </c>
      <c r="J83" s="46">
        <v>21.4</v>
      </c>
      <c r="K83" s="48">
        <v>205.7</v>
      </c>
      <c r="L83" s="59">
        <v>0.17</v>
      </c>
      <c r="M83" s="59">
        <v>21.18</v>
      </c>
      <c r="N83" s="59">
        <v>59.5</v>
      </c>
      <c r="O83" s="59">
        <v>0.14</v>
      </c>
      <c r="P83" s="59">
        <v>49.6</v>
      </c>
      <c r="Q83" s="59">
        <v>103.56</v>
      </c>
      <c r="R83" s="59">
        <v>32.6</v>
      </c>
      <c r="S83" s="56">
        <v>1.22</v>
      </c>
      <c r="T83" s="29"/>
    </row>
    <row r="84" spans="1:19" ht="12.75">
      <c r="A84" s="198" t="s">
        <v>18</v>
      </c>
      <c r="B84" s="199"/>
      <c r="C84" s="200"/>
      <c r="D84" s="46"/>
      <c r="E84" s="46"/>
      <c r="F84" s="123">
        <v>28.8</v>
      </c>
      <c r="G84" s="123">
        <v>28.8</v>
      </c>
      <c r="H84" s="46"/>
      <c r="I84" s="46"/>
      <c r="J84" s="46"/>
      <c r="K84" s="48"/>
      <c r="L84" s="11"/>
      <c r="M84" s="11"/>
      <c r="N84" s="11"/>
      <c r="O84" s="11"/>
      <c r="P84" s="11"/>
      <c r="Q84" s="11"/>
      <c r="R84" s="11"/>
      <c r="S84" s="11"/>
    </row>
    <row r="85" spans="1:19" ht="12.75">
      <c r="A85" s="198" t="s">
        <v>26</v>
      </c>
      <c r="B85" s="199"/>
      <c r="C85" s="200"/>
      <c r="D85" s="46"/>
      <c r="E85" s="46"/>
      <c r="F85" s="123">
        <v>210.6</v>
      </c>
      <c r="G85" s="119">
        <v>158.4</v>
      </c>
      <c r="H85" s="46"/>
      <c r="I85" s="46"/>
      <c r="J85" s="46"/>
      <c r="K85" s="48"/>
      <c r="L85" s="11"/>
      <c r="M85" s="11"/>
      <c r="N85" s="11"/>
      <c r="O85" s="11"/>
      <c r="P85" s="11"/>
      <c r="Q85" s="11"/>
      <c r="R85" s="11"/>
      <c r="S85" s="11"/>
    </row>
    <row r="86" spans="1:19" ht="12.75">
      <c r="A86" s="201" t="s">
        <v>20</v>
      </c>
      <c r="B86" s="202"/>
      <c r="C86" s="203"/>
      <c r="D86" s="46"/>
      <c r="E86" s="46"/>
      <c r="F86" s="123">
        <v>0.6</v>
      </c>
      <c r="G86" s="64">
        <v>0.6</v>
      </c>
      <c r="H86" s="46"/>
      <c r="I86" s="46"/>
      <c r="J86" s="46"/>
      <c r="K86" s="48"/>
      <c r="L86" s="11"/>
      <c r="M86" s="11"/>
      <c r="N86" s="11"/>
      <c r="O86" s="11"/>
      <c r="P86" s="11"/>
      <c r="Q86" s="11"/>
      <c r="R86" s="11"/>
      <c r="S86" s="11"/>
    </row>
    <row r="87" spans="1:19" ht="12.75">
      <c r="A87" s="198" t="s">
        <v>33</v>
      </c>
      <c r="B87" s="199"/>
      <c r="C87" s="200"/>
      <c r="D87" s="46"/>
      <c r="E87" s="46"/>
      <c r="F87" s="123">
        <v>5</v>
      </c>
      <c r="G87" s="119">
        <v>5</v>
      </c>
      <c r="H87" s="46"/>
      <c r="I87" s="46"/>
      <c r="J87" s="46"/>
      <c r="K87" s="48"/>
      <c r="L87" s="11"/>
      <c r="M87" s="11"/>
      <c r="N87" s="11"/>
      <c r="O87" s="11"/>
      <c r="P87" s="11"/>
      <c r="Q87" s="11"/>
      <c r="R87" s="11"/>
      <c r="S87" s="11"/>
    </row>
    <row r="88" spans="1:19" ht="12.75">
      <c r="A88" s="195" t="s">
        <v>272</v>
      </c>
      <c r="B88" s="196"/>
      <c r="C88" s="197"/>
      <c r="D88" s="46" t="s">
        <v>318</v>
      </c>
      <c r="E88" s="116" t="s">
        <v>319</v>
      </c>
      <c r="F88" s="46"/>
      <c r="G88" s="46"/>
      <c r="H88" s="46">
        <v>0.53</v>
      </c>
      <c r="I88" s="46">
        <v>0</v>
      </c>
      <c r="J88" s="46">
        <v>9.47</v>
      </c>
      <c r="K88" s="46">
        <v>41.6</v>
      </c>
      <c r="L88" s="59">
        <v>0</v>
      </c>
      <c r="M88" s="59">
        <v>2.13</v>
      </c>
      <c r="N88" s="59">
        <v>0</v>
      </c>
      <c r="O88" s="59">
        <v>0</v>
      </c>
      <c r="P88" s="59">
        <v>15.33</v>
      </c>
      <c r="Q88" s="59">
        <v>23.2</v>
      </c>
      <c r="R88" s="59">
        <v>12.27</v>
      </c>
      <c r="S88" s="59">
        <v>2.13</v>
      </c>
    </row>
    <row r="89" spans="1:19" ht="12.75">
      <c r="A89" s="198" t="s">
        <v>293</v>
      </c>
      <c r="B89" s="205"/>
      <c r="C89" s="206"/>
      <c r="D89" s="11"/>
      <c r="E89" s="11"/>
      <c r="F89" s="11">
        <v>15</v>
      </c>
      <c r="G89" s="11">
        <v>15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2.75">
      <c r="A90" s="204" t="s">
        <v>289</v>
      </c>
      <c r="B90" s="205"/>
      <c r="C90" s="206"/>
      <c r="D90" s="11"/>
      <c r="E90" s="11"/>
      <c r="F90" s="11">
        <v>0.4</v>
      </c>
      <c r="G90" s="11">
        <v>0.4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s="85" customFormat="1" ht="12.75">
      <c r="A91" s="204" t="s">
        <v>224</v>
      </c>
      <c r="B91" s="205"/>
      <c r="C91" s="206"/>
      <c r="D91" s="66"/>
      <c r="E91" s="66"/>
      <c r="F91" s="66">
        <v>200</v>
      </c>
      <c r="G91" s="66">
        <v>200</v>
      </c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</row>
    <row r="92" spans="1:19" s="85" customFormat="1" ht="12.75">
      <c r="A92" s="198" t="s">
        <v>394</v>
      </c>
      <c r="B92" s="205"/>
      <c r="C92" s="206"/>
      <c r="D92" s="66"/>
      <c r="E92" s="66"/>
      <c r="F92" s="66">
        <v>8</v>
      </c>
      <c r="G92" s="66">
        <v>7</v>
      </c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</row>
    <row r="93" spans="1:23" s="20" customFormat="1" ht="12.75">
      <c r="A93" s="195" t="s">
        <v>443</v>
      </c>
      <c r="B93" s="196"/>
      <c r="C93" s="197"/>
      <c r="D93" s="46"/>
      <c r="E93" s="46">
        <v>60</v>
      </c>
      <c r="F93" s="59">
        <v>109</v>
      </c>
      <c r="G93" s="59">
        <v>60</v>
      </c>
      <c r="H93" s="46">
        <v>0.48</v>
      </c>
      <c r="I93" s="46">
        <v>0.06</v>
      </c>
      <c r="J93" s="46">
        <v>1.02</v>
      </c>
      <c r="K93" s="48">
        <v>6.02</v>
      </c>
      <c r="L93" s="46">
        <v>0.01</v>
      </c>
      <c r="M93" s="46">
        <v>2.1</v>
      </c>
      <c r="N93" s="46">
        <v>0</v>
      </c>
      <c r="O93" s="46">
        <v>0.06</v>
      </c>
      <c r="P93" s="46">
        <v>13.8</v>
      </c>
      <c r="Q93" s="46">
        <v>14.4</v>
      </c>
      <c r="R93" s="46">
        <v>8.4</v>
      </c>
      <c r="S93" s="46">
        <v>0.36</v>
      </c>
      <c r="T93"/>
      <c r="U93"/>
      <c r="V93"/>
      <c r="W93"/>
    </row>
    <row r="94" spans="1:23" s="20" customFormat="1" ht="12.75">
      <c r="A94" s="195" t="s">
        <v>444</v>
      </c>
      <c r="B94" s="196"/>
      <c r="C94" s="197"/>
      <c r="D94" s="46"/>
      <c r="E94" s="46"/>
      <c r="F94" s="59"/>
      <c r="G94" s="59"/>
      <c r="H94" s="54"/>
      <c r="I94" s="54"/>
      <c r="J94" s="54"/>
      <c r="K94" s="62"/>
      <c r="L94" s="46"/>
      <c r="M94" s="46"/>
      <c r="N94" s="46"/>
      <c r="O94" s="46"/>
      <c r="P94" s="46"/>
      <c r="Q94" s="46"/>
      <c r="R94" s="46"/>
      <c r="S94" s="46"/>
      <c r="T94"/>
      <c r="U94"/>
      <c r="V94"/>
      <c r="W94"/>
    </row>
    <row r="95" spans="1:19" ht="12.75" customHeight="1">
      <c r="A95" s="225" t="s">
        <v>278</v>
      </c>
      <c r="B95" s="226"/>
      <c r="C95" s="227"/>
      <c r="D95" s="59" t="s">
        <v>66</v>
      </c>
      <c r="E95" s="59">
        <v>10</v>
      </c>
      <c r="F95" s="6"/>
      <c r="G95" s="6"/>
      <c r="H95" s="54">
        <v>0.08</v>
      </c>
      <c r="I95" s="54">
        <v>7.25</v>
      </c>
      <c r="J95" s="54">
        <v>0.13</v>
      </c>
      <c r="K95" s="62">
        <v>66</v>
      </c>
      <c r="L95" s="46">
        <v>0</v>
      </c>
      <c r="M95" s="46">
        <v>0</v>
      </c>
      <c r="N95" s="46">
        <v>40</v>
      </c>
      <c r="O95" s="46">
        <v>0.01</v>
      </c>
      <c r="P95" s="46">
        <v>2.4</v>
      </c>
      <c r="Q95" s="46">
        <v>3</v>
      </c>
      <c r="R95" s="46">
        <v>0</v>
      </c>
      <c r="S95" s="46">
        <v>0.02</v>
      </c>
    </row>
    <row r="96" spans="1:19" ht="12.75">
      <c r="A96" s="195" t="s">
        <v>426</v>
      </c>
      <c r="B96" s="196"/>
      <c r="C96" s="197"/>
      <c r="D96" s="11"/>
      <c r="E96" s="46">
        <v>15</v>
      </c>
      <c r="F96" s="46"/>
      <c r="G96" s="46"/>
      <c r="H96" s="46">
        <v>0.84</v>
      </c>
      <c r="I96" s="46">
        <v>0.16</v>
      </c>
      <c r="J96" s="46">
        <v>7.4</v>
      </c>
      <c r="K96" s="48">
        <v>34.51</v>
      </c>
      <c r="L96" s="59">
        <v>0.15</v>
      </c>
      <c r="M96" s="59">
        <v>0</v>
      </c>
      <c r="N96" s="59">
        <v>0</v>
      </c>
      <c r="O96" s="59">
        <v>0</v>
      </c>
      <c r="P96" s="59">
        <v>3.45</v>
      </c>
      <c r="Q96" s="59">
        <v>15.91</v>
      </c>
      <c r="R96" s="59">
        <v>3.75</v>
      </c>
      <c r="S96" s="59">
        <v>0.46</v>
      </c>
    </row>
    <row r="97" spans="1:19" ht="12.75">
      <c r="A97" s="195" t="s">
        <v>61</v>
      </c>
      <c r="B97" s="196"/>
      <c r="C97" s="197"/>
      <c r="D97" s="53"/>
      <c r="E97" s="54">
        <v>25</v>
      </c>
      <c r="F97" s="54"/>
      <c r="G97" s="54"/>
      <c r="H97" s="54">
        <v>1.97</v>
      </c>
      <c r="I97" s="54">
        <v>0.25</v>
      </c>
      <c r="J97" s="54">
        <v>0.37</v>
      </c>
      <c r="K97" s="62">
        <v>58.45</v>
      </c>
      <c r="L97" s="46">
        <v>0.02</v>
      </c>
      <c r="M97" s="46">
        <v>0</v>
      </c>
      <c r="N97" s="46">
        <v>0</v>
      </c>
      <c r="O97" s="46">
        <v>0.32</v>
      </c>
      <c r="P97" s="46">
        <v>5.75</v>
      </c>
      <c r="Q97" s="46">
        <v>21.75</v>
      </c>
      <c r="R97" s="46">
        <v>8.25</v>
      </c>
      <c r="S97" s="46">
        <v>0.27</v>
      </c>
    </row>
    <row r="98" spans="1:19" ht="12" customHeight="1">
      <c r="A98" s="208" t="s">
        <v>12</v>
      </c>
      <c r="B98" s="209"/>
      <c r="C98" s="210"/>
      <c r="D98" s="5"/>
      <c r="E98" s="5"/>
      <c r="F98" s="5"/>
      <c r="G98" s="5"/>
      <c r="H98" s="6">
        <f aca="true" t="shared" si="4" ref="H98:S98">SUM(H77:H97)</f>
        <v>17.419999999999998</v>
      </c>
      <c r="I98" s="6">
        <f t="shared" si="4"/>
        <v>24.2</v>
      </c>
      <c r="J98" s="6">
        <f t="shared" si="4"/>
        <v>42.06</v>
      </c>
      <c r="K98" s="6">
        <f t="shared" si="4"/>
        <v>510.85999999999996</v>
      </c>
      <c r="L98" s="6">
        <f t="shared" si="4"/>
        <v>0.4700000000000001</v>
      </c>
      <c r="M98" s="6">
        <f t="shared" si="4"/>
        <v>26.2</v>
      </c>
      <c r="N98" s="6">
        <f t="shared" si="4"/>
        <v>108.28999999999999</v>
      </c>
      <c r="O98" s="6">
        <f t="shared" si="4"/>
        <v>0.6000000000000001</v>
      </c>
      <c r="P98" s="6">
        <f t="shared" si="4"/>
        <v>138.45</v>
      </c>
      <c r="Q98" s="6">
        <f t="shared" si="4"/>
        <v>303.08</v>
      </c>
      <c r="R98" s="6">
        <f t="shared" si="4"/>
        <v>92.93</v>
      </c>
      <c r="S98" s="6">
        <f t="shared" si="4"/>
        <v>5.02</v>
      </c>
    </row>
    <row r="99" spans="1:19" ht="15" customHeight="1">
      <c r="A99" s="330" t="s">
        <v>74</v>
      </c>
      <c r="B99" s="377"/>
      <c r="C99" s="378"/>
      <c r="D99" s="5"/>
      <c r="E99" s="5"/>
      <c r="F99" s="5"/>
      <c r="G99" s="5"/>
      <c r="H99" s="6">
        <f>(H98+H75+H71+H28+H24)</f>
        <v>74.41499999999999</v>
      </c>
      <c r="I99" s="6">
        <f>(I98+I75+I71+I28+I24)</f>
        <v>74.88000000000001</v>
      </c>
      <c r="J99" s="6">
        <f>(J98+J75+J71+J28+J24)</f>
        <v>374.75</v>
      </c>
      <c r="K99" s="6">
        <f>(K98+K75+K71+K28+K24)</f>
        <v>2519.09</v>
      </c>
      <c r="L99" s="35">
        <f aca="true" t="shared" si="5" ref="L99:S99">L98+L75+L71+L28+L24</f>
        <v>2.016</v>
      </c>
      <c r="M99" s="35">
        <f t="shared" si="5"/>
        <v>56.53</v>
      </c>
      <c r="N99" s="35">
        <f t="shared" si="5"/>
        <v>419.11</v>
      </c>
      <c r="O99" s="35">
        <f t="shared" si="5"/>
        <v>1.6500000000000001</v>
      </c>
      <c r="P99" s="35">
        <f t="shared" si="5"/>
        <v>907.94</v>
      </c>
      <c r="Q99" s="35">
        <f t="shared" si="5"/>
        <v>1291.1200000000001</v>
      </c>
      <c r="R99" s="35">
        <f t="shared" si="5"/>
        <v>465.77</v>
      </c>
      <c r="S99" s="35">
        <f t="shared" si="5"/>
        <v>24.029999999999998</v>
      </c>
    </row>
    <row r="100" spans="11:17" ht="12.75">
      <c r="K100" s="20"/>
      <c r="P100" s="29"/>
      <c r="Q100" s="75"/>
    </row>
    <row r="101" spans="16:17" ht="12.75">
      <c r="P101" s="29"/>
      <c r="Q101" s="29"/>
    </row>
    <row r="102" spans="5:7" ht="12.75">
      <c r="E102" s="376"/>
      <c r="F102" s="376"/>
      <c r="G102" s="376"/>
    </row>
  </sheetData>
  <sheetProtection/>
  <mergeCells count="122">
    <mergeCell ref="A94:C94"/>
    <mergeCell ref="E102:G102"/>
    <mergeCell ref="A98:C98"/>
    <mergeCell ref="A99:C99"/>
    <mergeCell ref="A95:C95"/>
    <mergeCell ref="A96:C96"/>
    <mergeCell ref="A97:C97"/>
    <mergeCell ref="A86:C86"/>
    <mergeCell ref="A87:C87"/>
    <mergeCell ref="A78:D78"/>
    <mergeCell ref="A79:D79"/>
    <mergeCell ref="A80:D80"/>
    <mergeCell ref="A81:D81"/>
    <mergeCell ref="A82:D82"/>
    <mergeCell ref="H1:J1"/>
    <mergeCell ref="A19:C19"/>
    <mergeCell ref="D76:G76"/>
    <mergeCell ref="A76:C76"/>
    <mergeCell ref="A72:C72"/>
    <mergeCell ref="A73:C73"/>
    <mergeCell ref="D72:G72"/>
    <mergeCell ref="A70:C70"/>
    <mergeCell ref="A1:B1"/>
    <mergeCell ref="A2:B2"/>
    <mergeCell ref="C1:G1"/>
    <mergeCell ref="A41:C41"/>
    <mergeCell ref="A48:C48"/>
    <mergeCell ref="D25:G25"/>
    <mergeCell ref="A16:C16"/>
    <mergeCell ref="A21:C21"/>
    <mergeCell ref="D6:G6"/>
    <mergeCell ref="A17:C17"/>
    <mergeCell ref="A36:C36"/>
    <mergeCell ref="A7:C7"/>
    <mergeCell ref="D29:G29"/>
    <mergeCell ref="A12:C12"/>
    <mergeCell ref="M4:M5"/>
    <mergeCell ref="H4:H5"/>
    <mergeCell ref="A15:C15"/>
    <mergeCell ref="A10:C10"/>
    <mergeCell ref="A8:C8"/>
    <mergeCell ref="A28:C28"/>
    <mergeCell ref="L4:L5"/>
    <mergeCell ref="A4:C4"/>
    <mergeCell ref="A5:C5"/>
    <mergeCell ref="I4:I5"/>
    <mergeCell ref="L3:O3"/>
    <mergeCell ref="H3:K3"/>
    <mergeCell ref="C2:G2"/>
    <mergeCell ref="A25:C25"/>
    <mergeCell ref="A11:C11"/>
    <mergeCell ref="A18:C18"/>
    <mergeCell ref="A20:C20"/>
    <mergeCell ref="A6:C6"/>
    <mergeCell ref="P3:S3"/>
    <mergeCell ref="A9:C9"/>
    <mergeCell ref="Q4:Q5"/>
    <mergeCell ref="P4:P5"/>
    <mergeCell ref="O4:O5"/>
    <mergeCell ref="N4:N5"/>
    <mergeCell ref="S4:S5"/>
    <mergeCell ref="J4:J5"/>
    <mergeCell ref="A3:C3"/>
    <mergeCell ref="R4:R5"/>
    <mergeCell ref="A49:C49"/>
    <mergeCell ref="A50:C50"/>
    <mergeCell ref="A29:C29"/>
    <mergeCell ref="A14:C14"/>
    <mergeCell ref="A27:C27"/>
    <mergeCell ref="A13:C13"/>
    <mergeCell ref="A24:C24"/>
    <mergeCell ref="A26:C26"/>
    <mergeCell ref="A22:C22"/>
    <mergeCell ref="A23:C23"/>
    <mergeCell ref="A51:C51"/>
    <mergeCell ref="A92:C92"/>
    <mergeCell ref="A83:C83"/>
    <mergeCell ref="A84:C84"/>
    <mergeCell ref="A89:C89"/>
    <mergeCell ref="A90:C90"/>
    <mergeCell ref="A91:C91"/>
    <mergeCell ref="A85:C85"/>
    <mergeCell ref="A65:C65"/>
    <mergeCell ref="A63:C63"/>
    <mergeCell ref="A47:C47"/>
    <mergeCell ref="A42:C42"/>
    <mergeCell ref="A38:C38"/>
    <mergeCell ref="A37:C37"/>
    <mergeCell ref="A43:C43"/>
    <mergeCell ref="A39:C39"/>
    <mergeCell ref="A40:C40"/>
    <mergeCell ref="A46:C46"/>
    <mergeCell ref="A45:C45"/>
    <mergeCell ref="A44:C44"/>
    <mergeCell ref="A61:C61"/>
    <mergeCell ref="A64:C64"/>
    <mergeCell ref="A88:C88"/>
    <mergeCell ref="A75:C75"/>
    <mergeCell ref="A30:C30"/>
    <mergeCell ref="A31:C31"/>
    <mergeCell ref="A33:C33"/>
    <mergeCell ref="A34:C34"/>
    <mergeCell ref="A35:C35"/>
    <mergeCell ref="A32:C32"/>
    <mergeCell ref="A52:C52"/>
    <mergeCell ref="A53:C53"/>
    <mergeCell ref="A54:C54"/>
    <mergeCell ref="A55:C55"/>
    <mergeCell ref="A93:C93"/>
    <mergeCell ref="A56:C56"/>
    <mergeCell ref="A57:C57"/>
    <mergeCell ref="A58:C58"/>
    <mergeCell ref="A59:C59"/>
    <mergeCell ref="A60:C60"/>
    <mergeCell ref="A77:C77"/>
    <mergeCell ref="A74:C74"/>
    <mergeCell ref="A62:C62"/>
    <mergeCell ref="A71:C71"/>
    <mergeCell ref="A68:C68"/>
    <mergeCell ref="A69:C69"/>
    <mergeCell ref="A66:C66"/>
    <mergeCell ref="A67:C67"/>
  </mergeCells>
  <printOptions/>
  <pageMargins left="0.7874015748031497" right="0.7874015748031497" top="0.1968503937007874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4"/>
  <sheetViews>
    <sheetView zoomScaleSheetLayoutView="100" zoomScalePageLayoutView="0" workbookViewId="0" topLeftCell="A100">
      <selection activeCell="F121" sqref="F121"/>
    </sheetView>
  </sheetViews>
  <sheetFormatPr defaultColWidth="9.00390625" defaultRowHeight="12.75"/>
  <cols>
    <col min="1" max="2" width="10.75390625" style="0" customWidth="1"/>
    <col min="3" max="3" width="9.625" style="0" customWidth="1"/>
    <col min="4" max="4" width="7.00390625" style="0" customWidth="1"/>
    <col min="5" max="5" width="7.625" style="0" customWidth="1"/>
    <col min="6" max="6" width="5.75390625" style="0" customWidth="1"/>
    <col min="7" max="7" width="5.875" style="0" customWidth="1"/>
    <col min="8" max="8" width="7.00390625" style="0" customWidth="1"/>
    <col min="9" max="9" width="5.875" style="0" customWidth="1"/>
    <col min="10" max="10" width="6.00390625" style="0" customWidth="1"/>
    <col min="11" max="11" width="6.625" style="0" customWidth="1"/>
    <col min="12" max="12" width="5.75390625" style="0" customWidth="1"/>
    <col min="13" max="13" width="6.375" style="0" customWidth="1"/>
    <col min="14" max="14" width="5.125" style="0" customWidth="1"/>
    <col min="15" max="15" width="5.375" style="0" customWidth="1"/>
    <col min="16" max="16" width="6.00390625" style="0" customWidth="1"/>
    <col min="17" max="18" width="5.625" style="0" customWidth="1"/>
    <col min="19" max="19" width="5.75390625" style="0" customWidth="1"/>
  </cols>
  <sheetData>
    <row r="1" spans="1:9" ht="12.75">
      <c r="A1" s="244" t="s">
        <v>117</v>
      </c>
      <c r="B1" s="274"/>
      <c r="C1" s="276" t="s">
        <v>442</v>
      </c>
      <c r="D1" s="277"/>
      <c r="E1" s="295"/>
      <c r="F1" s="296"/>
      <c r="G1" s="296"/>
      <c r="H1" s="244" t="s">
        <v>161</v>
      </c>
      <c r="I1" s="274"/>
    </row>
    <row r="2" spans="1:7" ht="12.75">
      <c r="A2" s="275" t="s">
        <v>114</v>
      </c>
      <c r="B2" s="275"/>
      <c r="C2" s="297" t="s">
        <v>257</v>
      </c>
      <c r="D2" s="297"/>
      <c r="E2" s="297"/>
      <c r="F2" s="297"/>
      <c r="G2" s="297"/>
    </row>
    <row r="3" spans="1:19" ht="12.75">
      <c r="A3" s="278" t="s">
        <v>0</v>
      </c>
      <c r="B3" s="279"/>
      <c r="C3" s="280"/>
      <c r="D3" s="44" t="s">
        <v>3</v>
      </c>
      <c r="E3" s="45" t="s">
        <v>4</v>
      </c>
      <c r="F3" s="45" t="s">
        <v>5</v>
      </c>
      <c r="G3" s="45" t="s">
        <v>6</v>
      </c>
      <c r="H3" s="287" t="s">
        <v>7</v>
      </c>
      <c r="I3" s="288"/>
      <c r="J3" s="288"/>
      <c r="K3" s="289"/>
      <c r="L3" s="287" t="s">
        <v>129</v>
      </c>
      <c r="M3" s="288"/>
      <c r="N3" s="288"/>
      <c r="O3" s="289"/>
      <c r="P3" s="287" t="s">
        <v>130</v>
      </c>
      <c r="Q3" s="288"/>
      <c r="R3" s="288"/>
      <c r="S3" s="289"/>
    </row>
    <row r="4" spans="1:19" ht="12.75">
      <c r="A4" s="252" t="s">
        <v>1</v>
      </c>
      <c r="B4" s="238"/>
      <c r="C4" s="294"/>
      <c r="D4" s="24" t="s">
        <v>158</v>
      </c>
      <c r="E4" s="24" t="s">
        <v>164</v>
      </c>
      <c r="F4" s="24" t="s">
        <v>164</v>
      </c>
      <c r="G4" s="24" t="s">
        <v>164</v>
      </c>
      <c r="H4" s="290" t="s">
        <v>8</v>
      </c>
      <c r="I4" s="290" t="s">
        <v>9</v>
      </c>
      <c r="J4" s="290" t="s">
        <v>10</v>
      </c>
      <c r="K4" s="290" t="s">
        <v>148</v>
      </c>
      <c r="L4" s="290" t="s">
        <v>127</v>
      </c>
      <c r="M4" s="290" t="s">
        <v>120</v>
      </c>
      <c r="N4" s="290" t="s">
        <v>121</v>
      </c>
      <c r="O4" s="290" t="s">
        <v>128</v>
      </c>
      <c r="P4" s="290" t="s">
        <v>122</v>
      </c>
      <c r="Q4" s="290" t="s">
        <v>123</v>
      </c>
      <c r="R4" s="290" t="s">
        <v>124</v>
      </c>
      <c r="S4" s="290" t="s">
        <v>125</v>
      </c>
    </row>
    <row r="5" spans="1:19" ht="12.75">
      <c r="A5" s="292" t="s">
        <v>2</v>
      </c>
      <c r="B5" s="275"/>
      <c r="C5" s="293"/>
      <c r="D5" s="26" t="s">
        <v>131</v>
      </c>
      <c r="E5" s="26"/>
      <c r="F5" s="26"/>
      <c r="G5" s="26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</row>
    <row r="6" spans="1:19" ht="12.75">
      <c r="A6" s="217"/>
      <c r="B6" s="218"/>
      <c r="C6" s="219"/>
      <c r="D6" s="256" t="s">
        <v>11</v>
      </c>
      <c r="E6" s="256"/>
      <c r="F6" s="256"/>
      <c r="G6" s="256"/>
      <c r="H6" s="2"/>
      <c r="I6" s="2"/>
      <c r="J6" s="2"/>
      <c r="K6" s="4"/>
      <c r="L6" s="5"/>
      <c r="M6" s="5"/>
      <c r="N6" s="5"/>
      <c r="O6" s="5"/>
      <c r="P6" s="5"/>
      <c r="Q6" s="5"/>
      <c r="R6" s="5"/>
      <c r="S6" s="5"/>
    </row>
    <row r="7" spans="1:19" ht="12.75">
      <c r="A7" s="225" t="s">
        <v>216</v>
      </c>
      <c r="B7" s="226"/>
      <c r="C7" s="227"/>
      <c r="D7" s="46" t="s">
        <v>406</v>
      </c>
      <c r="E7" s="46">
        <v>200</v>
      </c>
      <c r="F7" s="46"/>
      <c r="G7" s="46"/>
      <c r="H7" s="46">
        <v>7.3</v>
      </c>
      <c r="I7" s="46">
        <v>4.3</v>
      </c>
      <c r="J7" s="46">
        <v>38.27</v>
      </c>
      <c r="K7" s="46">
        <v>220.98</v>
      </c>
      <c r="L7" s="59">
        <v>0.19</v>
      </c>
      <c r="M7" s="59">
        <v>0</v>
      </c>
      <c r="N7" s="59">
        <v>5</v>
      </c>
      <c r="O7" s="59">
        <v>0</v>
      </c>
      <c r="P7" s="59">
        <v>4.1</v>
      </c>
      <c r="Q7" s="59">
        <v>131</v>
      </c>
      <c r="R7" s="59">
        <v>45</v>
      </c>
      <c r="S7" s="59">
        <v>2.58</v>
      </c>
    </row>
    <row r="8" spans="1:19" ht="12.75">
      <c r="A8" s="195" t="s">
        <v>381</v>
      </c>
      <c r="B8" s="196"/>
      <c r="C8" s="197"/>
      <c r="D8" s="54"/>
      <c r="E8" s="54"/>
      <c r="F8" s="54"/>
      <c r="G8" s="54"/>
      <c r="H8" s="54"/>
      <c r="I8" s="54"/>
      <c r="J8" s="54"/>
      <c r="K8" s="54"/>
      <c r="L8" s="11"/>
      <c r="M8" s="11"/>
      <c r="N8" s="11"/>
      <c r="O8" s="11"/>
      <c r="P8" s="11"/>
      <c r="Q8" s="11"/>
      <c r="R8" s="11"/>
      <c r="S8" s="11"/>
    </row>
    <row r="9" spans="1:19" ht="12.75">
      <c r="A9" s="258" t="s">
        <v>18</v>
      </c>
      <c r="B9" s="259"/>
      <c r="C9" s="260"/>
      <c r="D9" s="53"/>
      <c r="E9" s="53"/>
      <c r="F9" s="53">
        <v>100</v>
      </c>
      <c r="G9" s="53">
        <v>100</v>
      </c>
      <c r="H9" s="53"/>
      <c r="I9" s="53"/>
      <c r="J9" s="53"/>
      <c r="K9" s="53"/>
      <c r="L9" s="11"/>
      <c r="M9" s="11"/>
      <c r="N9" s="11"/>
      <c r="O9" s="11"/>
      <c r="P9" s="11"/>
      <c r="Q9" s="11"/>
      <c r="R9" s="11"/>
      <c r="S9" s="11"/>
    </row>
    <row r="10" spans="1:19" ht="12.75">
      <c r="A10" s="258" t="s">
        <v>382</v>
      </c>
      <c r="B10" s="259"/>
      <c r="C10" s="260"/>
      <c r="D10" s="53"/>
      <c r="E10" s="53"/>
      <c r="F10" s="53">
        <v>40</v>
      </c>
      <c r="G10" s="53">
        <v>40</v>
      </c>
      <c r="H10" s="53"/>
      <c r="I10" s="53"/>
      <c r="J10" s="53"/>
      <c r="K10" s="53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258" t="s">
        <v>33</v>
      </c>
      <c r="B11" s="259"/>
      <c r="C11" s="260"/>
      <c r="D11" s="53"/>
      <c r="E11" s="53"/>
      <c r="F11" s="53">
        <v>5</v>
      </c>
      <c r="G11" s="53">
        <v>5</v>
      </c>
      <c r="H11" s="53"/>
      <c r="I11" s="53"/>
      <c r="J11" s="53"/>
      <c r="K11" s="53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258" t="s">
        <v>293</v>
      </c>
      <c r="B12" s="259"/>
      <c r="C12" s="260"/>
      <c r="D12" s="53"/>
      <c r="E12" s="53"/>
      <c r="F12" s="53">
        <v>6</v>
      </c>
      <c r="G12" s="53">
        <v>6</v>
      </c>
      <c r="H12" s="53"/>
      <c r="I12" s="53"/>
      <c r="J12" s="53"/>
      <c r="K12" s="53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258" t="s">
        <v>20</v>
      </c>
      <c r="B13" s="259"/>
      <c r="C13" s="260"/>
      <c r="D13" s="53"/>
      <c r="E13" s="53"/>
      <c r="F13" s="53">
        <v>0.8</v>
      </c>
      <c r="G13" s="53">
        <v>0.8</v>
      </c>
      <c r="H13" s="53"/>
      <c r="I13" s="53"/>
      <c r="J13" s="53"/>
      <c r="K13" s="53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217" t="s">
        <v>224</v>
      </c>
      <c r="B14" s="218"/>
      <c r="C14" s="219"/>
      <c r="D14" s="53"/>
      <c r="E14" s="53"/>
      <c r="F14" s="53">
        <v>75</v>
      </c>
      <c r="G14" s="53">
        <v>75</v>
      </c>
      <c r="H14" s="53"/>
      <c r="I14" s="53"/>
      <c r="J14" s="53"/>
      <c r="K14" s="53"/>
      <c r="L14" s="11"/>
      <c r="M14" s="11"/>
      <c r="N14" s="11"/>
      <c r="O14" s="11"/>
      <c r="P14" s="11"/>
      <c r="Q14" s="11"/>
      <c r="R14" s="11"/>
      <c r="S14" s="11"/>
    </row>
    <row r="15" spans="1:19" ht="12.75">
      <c r="A15" s="264" t="s">
        <v>37</v>
      </c>
      <c r="B15" s="265"/>
      <c r="C15" s="266"/>
      <c r="D15" s="152" t="s">
        <v>65</v>
      </c>
      <c r="E15" s="142" t="s">
        <v>38</v>
      </c>
      <c r="F15" s="141"/>
      <c r="G15" s="141"/>
      <c r="H15" s="54">
        <v>0.07</v>
      </c>
      <c r="I15" s="55">
        <v>0.02</v>
      </c>
      <c r="J15" s="54">
        <v>15</v>
      </c>
      <c r="K15" s="62">
        <v>60</v>
      </c>
      <c r="L15" s="59">
        <v>0</v>
      </c>
      <c r="M15" s="59">
        <v>0.03</v>
      </c>
      <c r="N15" s="59">
        <v>0</v>
      </c>
      <c r="O15" s="59">
        <v>0</v>
      </c>
      <c r="P15" s="59">
        <v>11.1</v>
      </c>
      <c r="Q15" s="59">
        <v>2.8</v>
      </c>
      <c r="R15" s="59">
        <v>1.4</v>
      </c>
      <c r="S15" s="59">
        <v>0.28</v>
      </c>
    </row>
    <row r="16" spans="1:19" ht="12.75">
      <c r="A16" s="267" t="s">
        <v>331</v>
      </c>
      <c r="B16" s="268"/>
      <c r="C16" s="269"/>
      <c r="D16" s="151"/>
      <c r="E16" s="141"/>
      <c r="F16" s="140">
        <v>0.4</v>
      </c>
      <c r="G16" s="140">
        <v>0.4</v>
      </c>
      <c r="H16" s="54"/>
      <c r="I16" s="55"/>
      <c r="J16" s="54"/>
      <c r="K16" s="62"/>
      <c r="L16" s="59"/>
      <c r="M16" s="59"/>
      <c r="N16" s="59"/>
      <c r="O16" s="59"/>
      <c r="P16" s="59"/>
      <c r="Q16" s="59"/>
      <c r="R16" s="59"/>
      <c r="S16" s="59"/>
    </row>
    <row r="17" spans="1:19" ht="12.75">
      <c r="A17" s="273" t="s">
        <v>293</v>
      </c>
      <c r="B17" s="271"/>
      <c r="C17" s="272"/>
      <c r="D17" s="151"/>
      <c r="E17" s="141"/>
      <c r="F17" s="140">
        <v>15</v>
      </c>
      <c r="G17" s="140">
        <v>15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1:19" ht="12.75">
      <c r="A18" s="273" t="s">
        <v>224</v>
      </c>
      <c r="B18" s="271"/>
      <c r="C18" s="272"/>
      <c r="D18" s="151"/>
      <c r="E18" s="141"/>
      <c r="F18" s="140">
        <v>200</v>
      </c>
      <c r="G18" s="140">
        <v>200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1:19" ht="12.75">
      <c r="A19" s="225" t="s">
        <v>277</v>
      </c>
      <c r="B19" s="226"/>
      <c r="C19" s="227"/>
      <c r="D19" s="54" t="s">
        <v>66</v>
      </c>
      <c r="E19" s="54">
        <v>10</v>
      </c>
      <c r="F19" s="54"/>
      <c r="G19" s="54"/>
      <c r="H19" s="54">
        <v>0.08</v>
      </c>
      <c r="I19" s="54">
        <v>7.25</v>
      </c>
      <c r="J19" s="54">
        <v>0.13</v>
      </c>
      <c r="K19" s="62">
        <v>66</v>
      </c>
      <c r="L19" s="46">
        <v>0</v>
      </c>
      <c r="M19" s="46">
        <v>0</v>
      </c>
      <c r="N19" s="46">
        <v>40</v>
      </c>
      <c r="O19" s="46">
        <v>0.01</v>
      </c>
      <c r="P19" s="46">
        <v>2.4</v>
      </c>
      <c r="Q19" s="46">
        <v>3</v>
      </c>
      <c r="R19" s="46">
        <v>0</v>
      </c>
      <c r="S19" s="46">
        <v>0.02</v>
      </c>
    </row>
    <row r="20" spans="1:19" ht="12.75">
      <c r="A20" s="195" t="s">
        <v>61</v>
      </c>
      <c r="B20" s="196"/>
      <c r="C20" s="197"/>
      <c r="D20" s="11"/>
      <c r="E20" s="46">
        <v>35</v>
      </c>
      <c r="F20" s="46"/>
      <c r="G20" s="46"/>
      <c r="H20" s="6">
        <v>2.78</v>
      </c>
      <c r="I20" s="6">
        <v>0.35</v>
      </c>
      <c r="J20" s="6">
        <v>17</v>
      </c>
      <c r="K20" s="41">
        <v>82.32</v>
      </c>
      <c r="L20" s="59">
        <v>0.04</v>
      </c>
      <c r="M20" s="59">
        <v>0</v>
      </c>
      <c r="N20" s="59">
        <v>0</v>
      </c>
      <c r="O20" s="59">
        <v>0.1</v>
      </c>
      <c r="P20" s="59">
        <v>7.04</v>
      </c>
      <c r="Q20" s="59">
        <v>9.57</v>
      </c>
      <c r="R20" s="59">
        <v>4.57</v>
      </c>
      <c r="S20" s="59">
        <v>0.42</v>
      </c>
    </row>
    <row r="21" spans="1:19" ht="12.75">
      <c r="A21" s="195" t="s">
        <v>426</v>
      </c>
      <c r="B21" s="196"/>
      <c r="C21" s="197"/>
      <c r="D21" s="11"/>
      <c r="E21" s="46">
        <v>15</v>
      </c>
      <c r="F21" s="46"/>
      <c r="G21" s="46"/>
      <c r="H21" s="46">
        <v>0.84</v>
      </c>
      <c r="I21" s="46">
        <v>0.16</v>
      </c>
      <c r="J21" s="46">
        <v>7.4</v>
      </c>
      <c r="K21" s="48">
        <v>34.51</v>
      </c>
      <c r="L21" s="59">
        <v>0.15</v>
      </c>
      <c r="M21" s="59">
        <v>0</v>
      </c>
      <c r="N21" s="59">
        <v>0</v>
      </c>
      <c r="O21" s="59">
        <v>0</v>
      </c>
      <c r="P21" s="59">
        <v>3.45</v>
      </c>
      <c r="Q21" s="59">
        <v>15.91</v>
      </c>
      <c r="R21" s="59">
        <v>3.75</v>
      </c>
      <c r="S21" s="59">
        <v>0.46</v>
      </c>
    </row>
    <row r="22" spans="1:19" ht="12.75">
      <c r="A22" s="225" t="s">
        <v>354</v>
      </c>
      <c r="B22" s="226"/>
      <c r="C22" s="227"/>
      <c r="D22" s="55" t="s">
        <v>72</v>
      </c>
      <c r="E22" s="55">
        <v>20</v>
      </c>
      <c r="F22" s="54">
        <v>21</v>
      </c>
      <c r="G22" s="54">
        <v>20</v>
      </c>
      <c r="H22" s="54">
        <v>4.64</v>
      </c>
      <c r="I22" s="54">
        <v>5.9</v>
      </c>
      <c r="J22" s="54">
        <v>0</v>
      </c>
      <c r="K22" s="54">
        <v>72</v>
      </c>
      <c r="L22" s="55">
        <v>0.01</v>
      </c>
      <c r="M22" s="55">
        <v>0.14</v>
      </c>
      <c r="N22" s="55">
        <v>52</v>
      </c>
      <c r="O22" s="55">
        <v>0.061</v>
      </c>
      <c r="P22" s="55">
        <v>176</v>
      </c>
      <c r="Q22" s="55">
        <v>100</v>
      </c>
      <c r="R22" s="55">
        <v>7</v>
      </c>
      <c r="S22" s="55">
        <v>0.2</v>
      </c>
    </row>
    <row r="23" spans="1:19" ht="12.75">
      <c r="A23" s="229" t="s">
        <v>12</v>
      </c>
      <c r="B23" s="230"/>
      <c r="C23" s="231"/>
      <c r="D23" s="53"/>
      <c r="E23" s="53"/>
      <c r="F23" s="53"/>
      <c r="G23" s="53"/>
      <c r="H23" s="55">
        <f aca="true" t="shared" si="0" ref="H23:S23">SUM(H7:H22)</f>
        <v>15.71</v>
      </c>
      <c r="I23" s="55">
        <f t="shared" si="0"/>
        <v>17.98</v>
      </c>
      <c r="J23" s="55">
        <f t="shared" si="0"/>
        <v>77.80000000000001</v>
      </c>
      <c r="K23" s="55">
        <f t="shared" si="0"/>
        <v>535.81</v>
      </c>
      <c r="L23" s="55">
        <f t="shared" si="0"/>
        <v>0.39</v>
      </c>
      <c r="M23" s="55">
        <f t="shared" si="0"/>
        <v>0.17</v>
      </c>
      <c r="N23" s="55">
        <f t="shared" si="0"/>
        <v>97</v>
      </c>
      <c r="O23" s="55">
        <f t="shared" si="0"/>
        <v>0.17099999999999999</v>
      </c>
      <c r="P23" s="55">
        <f t="shared" si="0"/>
        <v>204.09</v>
      </c>
      <c r="Q23" s="55">
        <f t="shared" si="0"/>
        <v>262.28</v>
      </c>
      <c r="R23" s="55">
        <f t="shared" si="0"/>
        <v>61.72</v>
      </c>
      <c r="S23" s="55">
        <f t="shared" si="0"/>
        <v>3.9600000000000004</v>
      </c>
    </row>
    <row r="24" spans="1:19" ht="12.75">
      <c r="A24" s="214"/>
      <c r="B24" s="215"/>
      <c r="C24" s="216"/>
      <c r="D24" s="211" t="s">
        <v>13</v>
      </c>
      <c r="E24" s="212"/>
      <c r="F24" s="212"/>
      <c r="G24" s="213"/>
      <c r="H24" s="53"/>
      <c r="I24" s="53"/>
      <c r="J24" s="53"/>
      <c r="K24" s="53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264" t="s">
        <v>305</v>
      </c>
      <c r="B25" s="265"/>
      <c r="C25" s="266"/>
      <c r="D25" s="152" t="s">
        <v>276</v>
      </c>
      <c r="E25" s="141">
        <v>200</v>
      </c>
      <c r="F25" s="141">
        <v>211</v>
      </c>
      <c r="G25" s="141">
        <v>200</v>
      </c>
      <c r="H25" s="113">
        <v>5.8</v>
      </c>
      <c r="I25" s="113">
        <v>5</v>
      </c>
      <c r="J25" s="113">
        <v>9.6</v>
      </c>
      <c r="K25" s="113">
        <v>107</v>
      </c>
      <c r="L25" s="113">
        <v>0.08</v>
      </c>
      <c r="M25" s="113">
        <v>2.6</v>
      </c>
      <c r="N25" s="113">
        <v>40</v>
      </c>
      <c r="O25" s="113">
        <v>0.3</v>
      </c>
      <c r="P25" s="113">
        <v>240</v>
      </c>
      <c r="Q25" s="113">
        <v>180</v>
      </c>
      <c r="R25" s="113">
        <v>28</v>
      </c>
      <c r="S25" s="113">
        <v>0.2</v>
      </c>
    </row>
    <row r="26" spans="1:19" ht="12.75">
      <c r="A26" s="195" t="s">
        <v>261</v>
      </c>
      <c r="B26" s="196"/>
      <c r="C26" s="197"/>
      <c r="D26" s="46"/>
      <c r="E26" s="46">
        <v>15</v>
      </c>
      <c r="F26" s="46"/>
      <c r="G26" s="46"/>
      <c r="H26" s="46">
        <v>2.7</v>
      </c>
      <c r="I26" s="46">
        <v>1.95</v>
      </c>
      <c r="J26" s="46">
        <v>10.18</v>
      </c>
      <c r="K26" s="46">
        <v>60.8</v>
      </c>
      <c r="L26" s="59">
        <v>0.02</v>
      </c>
      <c r="M26" s="59">
        <v>0</v>
      </c>
      <c r="N26" s="59">
        <v>9.77</v>
      </c>
      <c r="O26" s="59">
        <v>0</v>
      </c>
      <c r="P26" s="59">
        <v>6.16</v>
      </c>
      <c r="Q26" s="59">
        <v>13.08</v>
      </c>
      <c r="R26" s="59">
        <v>2.25</v>
      </c>
      <c r="S26" s="59">
        <v>0.15</v>
      </c>
    </row>
    <row r="27" spans="1:19" ht="12.75">
      <c r="A27" s="229" t="s">
        <v>12</v>
      </c>
      <c r="B27" s="230"/>
      <c r="C27" s="231"/>
      <c r="D27" s="11"/>
      <c r="E27" s="11"/>
      <c r="F27" s="11" t="s">
        <v>417</v>
      </c>
      <c r="G27" s="11"/>
      <c r="H27" s="125">
        <f aca="true" t="shared" si="1" ref="H27:S27">SUM(H25:H26)</f>
        <v>8.5</v>
      </c>
      <c r="I27" s="59">
        <f t="shared" si="1"/>
        <v>6.95</v>
      </c>
      <c r="J27" s="59">
        <f t="shared" si="1"/>
        <v>19.78</v>
      </c>
      <c r="K27" s="59">
        <f t="shared" si="1"/>
        <v>167.8</v>
      </c>
      <c r="L27" s="59">
        <f t="shared" si="1"/>
        <v>0.1</v>
      </c>
      <c r="M27" s="59">
        <f t="shared" si="1"/>
        <v>2.6</v>
      </c>
      <c r="N27" s="59">
        <f t="shared" si="1"/>
        <v>49.769999999999996</v>
      </c>
      <c r="O27" s="59">
        <f t="shared" si="1"/>
        <v>0.3</v>
      </c>
      <c r="P27" s="59">
        <f t="shared" si="1"/>
        <v>246.16</v>
      </c>
      <c r="Q27" s="59">
        <f t="shared" si="1"/>
        <v>193.08</v>
      </c>
      <c r="R27" s="59">
        <f t="shared" si="1"/>
        <v>30.25</v>
      </c>
      <c r="S27" s="59">
        <f t="shared" si="1"/>
        <v>0.35</v>
      </c>
    </row>
    <row r="28" spans="1:19" ht="12.75">
      <c r="A28" s="281"/>
      <c r="B28" s="282"/>
      <c r="C28" s="283"/>
      <c r="D28" s="211" t="s">
        <v>14</v>
      </c>
      <c r="E28" s="212"/>
      <c r="F28" s="212"/>
      <c r="G28" s="21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2.75">
      <c r="A29" s="195" t="s">
        <v>177</v>
      </c>
      <c r="B29" s="196"/>
      <c r="C29" s="197"/>
      <c r="D29" s="46" t="s">
        <v>79</v>
      </c>
      <c r="E29" s="46">
        <v>250</v>
      </c>
      <c r="F29" s="46"/>
      <c r="G29" s="46"/>
      <c r="H29" s="46">
        <v>5.49</v>
      </c>
      <c r="I29" s="46">
        <v>5.27</v>
      </c>
      <c r="J29" s="46">
        <v>16.54</v>
      </c>
      <c r="K29" s="46">
        <v>148.25</v>
      </c>
      <c r="L29" s="59">
        <v>0.23</v>
      </c>
      <c r="M29" s="59">
        <v>5.83</v>
      </c>
      <c r="N29" s="59">
        <v>0</v>
      </c>
      <c r="O29" s="59">
        <v>0.07</v>
      </c>
      <c r="P29" s="59">
        <v>42.68</v>
      </c>
      <c r="Q29" s="59">
        <v>88.1</v>
      </c>
      <c r="R29" s="59">
        <v>35.58</v>
      </c>
      <c r="S29" s="59">
        <v>2.05</v>
      </c>
    </row>
    <row r="30" spans="1:19" ht="12.75">
      <c r="A30" s="201" t="s">
        <v>49</v>
      </c>
      <c r="B30" s="202"/>
      <c r="C30" s="203"/>
      <c r="D30" s="66"/>
      <c r="E30" s="66"/>
      <c r="F30" s="66">
        <v>20.2</v>
      </c>
      <c r="G30" s="66">
        <v>20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12.75">
      <c r="A31" s="284" t="s">
        <v>26</v>
      </c>
      <c r="B31" s="285"/>
      <c r="C31" s="286"/>
      <c r="D31" s="11"/>
      <c r="E31" s="11"/>
      <c r="F31" s="11">
        <v>67</v>
      </c>
      <c r="G31" s="11">
        <v>57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204" t="s">
        <v>27</v>
      </c>
      <c r="B32" s="205"/>
      <c r="C32" s="206"/>
      <c r="D32" s="11"/>
      <c r="E32" s="11"/>
      <c r="F32" s="11">
        <v>12.5</v>
      </c>
      <c r="G32" s="11">
        <v>10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204" t="s">
        <v>238</v>
      </c>
      <c r="B33" s="205"/>
      <c r="C33" s="206"/>
      <c r="D33" s="11"/>
      <c r="E33" s="11"/>
      <c r="F33" s="11">
        <v>12</v>
      </c>
      <c r="G33" s="11">
        <v>10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204" t="s">
        <v>296</v>
      </c>
      <c r="B34" s="205"/>
      <c r="C34" s="206"/>
      <c r="D34" s="11"/>
      <c r="E34" s="11"/>
      <c r="F34" s="11">
        <v>5</v>
      </c>
      <c r="G34" s="11">
        <v>5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204" t="s">
        <v>20</v>
      </c>
      <c r="B35" s="205"/>
      <c r="C35" s="206"/>
      <c r="D35" s="11"/>
      <c r="E35" s="11"/>
      <c r="F35" s="11">
        <v>1</v>
      </c>
      <c r="G35" s="11">
        <v>1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20" ht="12.75">
      <c r="A36" s="201" t="s">
        <v>31</v>
      </c>
      <c r="B36" s="202"/>
      <c r="C36" s="203"/>
      <c r="D36" s="11"/>
      <c r="E36" s="11"/>
      <c r="F36" s="11">
        <v>0.02</v>
      </c>
      <c r="G36" s="11">
        <v>0.02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t="s">
        <v>189</v>
      </c>
    </row>
    <row r="37" spans="1:19" ht="12.75">
      <c r="A37" s="204" t="s">
        <v>224</v>
      </c>
      <c r="B37" s="205"/>
      <c r="C37" s="206"/>
      <c r="D37" s="11"/>
      <c r="E37" s="11"/>
      <c r="F37" s="11">
        <v>175</v>
      </c>
      <c r="G37" s="11">
        <v>175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2.75">
      <c r="A38" s="195" t="s">
        <v>320</v>
      </c>
      <c r="B38" s="196"/>
      <c r="C38" s="197"/>
      <c r="D38" s="46" t="s">
        <v>82</v>
      </c>
      <c r="E38" s="46">
        <v>80</v>
      </c>
      <c r="F38" s="46"/>
      <c r="G38" s="46"/>
      <c r="H38" s="46">
        <v>12.41</v>
      </c>
      <c r="I38" s="46">
        <v>5.96</v>
      </c>
      <c r="J38" s="46">
        <v>0.67</v>
      </c>
      <c r="K38" s="46">
        <v>105.85</v>
      </c>
      <c r="L38" s="59">
        <v>0.06</v>
      </c>
      <c r="M38" s="59">
        <v>0.61</v>
      </c>
      <c r="N38" s="59">
        <v>35.53</v>
      </c>
      <c r="O38" s="59">
        <v>0.07</v>
      </c>
      <c r="P38" s="59">
        <v>11.21</v>
      </c>
      <c r="Q38" s="59">
        <v>97.84</v>
      </c>
      <c r="R38" s="59">
        <v>33.23</v>
      </c>
      <c r="S38" s="59">
        <v>0.65</v>
      </c>
    </row>
    <row r="39" spans="1:19" ht="12.75">
      <c r="A39" s="201" t="s">
        <v>326</v>
      </c>
      <c r="B39" s="202"/>
      <c r="C39" s="203"/>
      <c r="D39" s="11"/>
      <c r="E39" s="11"/>
      <c r="F39" s="11">
        <v>130</v>
      </c>
      <c r="G39" s="11">
        <v>97.6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2.75">
      <c r="A40" s="201" t="s">
        <v>28</v>
      </c>
      <c r="B40" s="202"/>
      <c r="C40" s="203"/>
      <c r="D40" s="11"/>
      <c r="E40" s="11"/>
      <c r="F40" s="11">
        <v>4.8</v>
      </c>
      <c r="G40" s="11">
        <v>3.2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2.75">
      <c r="A41" s="201" t="s">
        <v>33</v>
      </c>
      <c r="B41" s="202"/>
      <c r="C41" s="203"/>
      <c r="D41" s="11"/>
      <c r="E41" s="11"/>
      <c r="F41" s="11">
        <v>5</v>
      </c>
      <c r="G41" s="11">
        <v>5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.75">
      <c r="A42" s="204" t="s">
        <v>20</v>
      </c>
      <c r="B42" s="205"/>
      <c r="C42" s="206"/>
      <c r="D42" s="11"/>
      <c r="E42" s="11"/>
      <c r="F42" s="11">
        <v>0.5</v>
      </c>
      <c r="G42" s="11">
        <v>0.5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.75">
      <c r="A43" s="225" t="s">
        <v>183</v>
      </c>
      <c r="B43" s="226"/>
      <c r="C43" s="227"/>
      <c r="D43" s="46" t="s">
        <v>184</v>
      </c>
      <c r="E43" s="46">
        <v>180</v>
      </c>
      <c r="F43" s="12"/>
      <c r="G43" s="12"/>
      <c r="H43" s="59">
        <v>3.43</v>
      </c>
      <c r="I43" s="59">
        <v>5.18</v>
      </c>
      <c r="J43" s="59">
        <v>27.59</v>
      </c>
      <c r="K43" s="59">
        <v>170.68</v>
      </c>
      <c r="L43" s="59">
        <v>0.18</v>
      </c>
      <c r="M43" s="59">
        <v>25.18</v>
      </c>
      <c r="N43" s="59">
        <v>0</v>
      </c>
      <c r="O43" s="59">
        <v>0.11</v>
      </c>
      <c r="P43" s="59">
        <v>17.55</v>
      </c>
      <c r="Q43" s="59">
        <v>95.59</v>
      </c>
      <c r="R43" s="59">
        <v>35.16</v>
      </c>
      <c r="S43" s="59">
        <v>1.39</v>
      </c>
    </row>
    <row r="44" spans="1:19" ht="12.75">
      <c r="A44" s="261" t="s">
        <v>26</v>
      </c>
      <c r="B44" s="262"/>
      <c r="C44" s="263"/>
      <c r="D44" s="11"/>
      <c r="E44" s="11"/>
      <c r="F44" s="5">
        <v>240</v>
      </c>
      <c r="G44" s="5">
        <v>180</v>
      </c>
      <c r="H44" s="5"/>
      <c r="I44" s="5"/>
      <c r="J44" s="5"/>
      <c r="K44" s="42"/>
      <c r="L44" s="5"/>
      <c r="M44" s="5"/>
      <c r="N44" s="5"/>
      <c r="O44" s="5"/>
      <c r="P44" s="5"/>
      <c r="Q44" s="5"/>
      <c r="R44" s="5"/>
      <c r="S44" s="5"/>
    </row>
    <row r="45" spans="1:19" ht="12.75">
      <c r="A45" s="261" t="s">
        <v>33</v>
      </c>
      <c r="B45" s="262"/>
      <c r="C45" s="263"/>
      <c r="D45" s="11"/>
      <c r="E45" s="11"/>
      <c r="F45" s="5">
        <v>5</v>
      </c>
      <c r="G45" s="5">
        <v>5</v>
      </c>
      <c r="H45" s="5"/>
      <c r="I45" s="5"/>
      <c r="J45" s="5"/>
      <c r="K45" s="42"/>
      <c r="L45" s="5"/>
      <c r="M45" s="5"/>
      <c r="N45" s="5"/>
      <c r="O45" s="5"/>
      <c r="P45" s="5"/>
      <c r="Q45" s="5"/>
      <c r="R45" s="5"/>
      <c r="S45" s="5"/>
    </row>
    <row r="46" spans="1:19" ht="12.75">
      <c r="A46" s="261" t="s">
        <v>20</v>
      </c>
      <c r="B46" s="262"/>
      <c r="C46" s="263"/>
      <c r="D46" s="11"/>
      <c r="E46" s="11"/>
      <c r="F46" s="5">
        <v>0.5</v>
      </c>
      <c r="G46" s="5">
        <v>0.5</v>
      </c>
      <c r="H46" s="5"/>
      <c r="I46" s="5"/>
      <c r="J46" s="5"/>
      <c r="K46" s="42"/>
      <c r="L46" s="5"/>
      <c r="M46" s="5"/>
      <c r="N46" s="5"/>
      <c r="O46" s="5"/>
      <c r="P46" s="5"/>
      <c r="Q46" s="5"/>
      <c r="R46" s="5"/>
      <c r="S46" s="5"/>
    </row>
    <row r="47" spans="1:19" ht="12.75">
      <c r="A47" s="195" t="s">
        <v>292</v>
      </c>
      <c r="B47" s="196"/>
      <c r="C47" s="197"/>
      <c r="D47" s="46" t="s">
        <v>69</v>
      </c>
      <c r="E47" s="46">
        <v>100</v>
      </c>
      <c r="F47" s="46"/>
      <c r="G47" s="46"/>
      <c r="H47" s="170">
        <v>2.04</v>
      </c>
      <c r="I47" s="46">
        <v>3.68</v>
      </c>
      <c r="J47" s="46">
        <v>7.89</v>
      </c>
      <c r="K47" s="46">
        <v>77</v>
      </c>
      <c r="L47" s="59">
        <v>0.03</v>
      </c>
      <c r="M47" s="59">
        <v>17.08</v>
      </c>
      <c r="N47" s="59">
        <v>0</v>
      </c>
      <c r="O47" s="59">
        <v>0.04</v>
      </c>
      <c r="P47" s="59">
        <v>58.75</v>
      </c>
      <c r="Q47" s="59">
        <v>40.69</v>
      </c>
      <c r="R47" s="59">
        <v>20.85</v>
      </c>
      <c r="S47" s="59">
        <v>0.83</v>
      </c>
    </row>
    <row r="48" spans="1:19" ht="12" customHeight="1">
      <c r="A48" s="198" t="s">
        <v>25</v>
      </c>
      <c r="B48" s="199"/>
      <c r="C48" s="200"/>
      <c r="D48" s="46"/>
      <c r="E48" s="46"/>
      <c r="F48" s="123">
        <v>142</v>
      </c>
      <c r="G48" s="123">
        <v>114</v>
      </c>
      <c r="H48" s="115"/>
      <c r="I48" s="46"/>
      <c r="J48" s="46"/>
      <c r="K48" s="46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198" t="s">
        <v>20</v>
      </c>
      <c r="B49" s="199"/>
      <c r="C49" s="200"/>
      <c r="D49" s="46"/>
      <c r="E49" s="46"/>
      <c r="F49" s="123">
        <v>0.5</v>
      </c>
      <c r="G49" s="123">
        <v>0.5</v>
      </c>
      <c r="H49" s="115"/>
      <c r="I49" s="46"/>
      <c r="J49" s="46"/>
      <c r="K49" s="46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198" t="s">
        <v>35</v>
      </c>
      <c r="B50" s="199"/>
      <c r="C50" s="200"/>
      <c r="D50" s="46"/>
      <c r="E50" s="46"/>
      <c r="F50" s="123">
        <v>0.1</v>
      </c>
      <c r="G50" s="123">
        <v>0.1</v>
      </c>
      <c r="H50" s="115"/>
      <c r="I50" s="46"/>
      <c r="J50" s="46"/>
      <c r="K50" s="46"/>
      <c r="L50" s="129"/>
      <c r="M50" s="129"/>
      <c r="N50" s="129"/>
      <c r="O50" s="129"/>
      <c r="P50" s="129"/>
      <c r="Q50" s="129"/>
      <c r="R50" s="129"/>
      <c r="S50" s="129"/>
    </row>
    <row r="51" spans="1:19" ht="12.75">
      <c r="A51" s="198" t="s">
        <v>27</v>
      </c>
      <c r="B51" s="199"/>
      <c r="C51" s="200"/>
      <c r="D51" s="46"/>
      <c r="E51" s="46"/>
      <c r="F51" s="123">
        <v>3</v>
      </c>
      <c r="G51" s="123">
        <v>2.5</v>
      </c>
      <c r="H51" s="115"/>
      <c r="I51" s="46"/>
      <c r="J51" s="46"/>
      <c r="K51" s="46"/>
      <c r="L51" s="129"/>
      <c r="M51" s="129"/>
      <c r="N51" s="129"/>
      <c r="O51" s="129"/>
      <c r="P51" s="129"/>
      <c r="Q51" s="129"/>
      <c r="R51" s="129"/>
      <c r="S51" s="129"/>
    </row>
    <row r="52" spans="1:19" ht="12.75">
      <c r="A52" s="198" t="s">
        <v>28</v>
      </c>
      <c r="B52" s="199"/>
      <c r="C52" s="200"/>
      <c r="D52" s="46"/>
      <c r="E52" s="46"/>
      <c r="F52" s="123">
        <v>5</v>
      </c>
      <c r="G52" s="123">
        <v>4</v>
      </c>
      <c r="H52" s="115"/>
      <c r="I52" s="46"/>
      <c r="J52" s="46"/>
      <c r="K52" s="46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198" t="s">
        <v>57</v>
      </c>
      <c r="B53" s="199"/>
      <c r="C53" s="200"/>
      <c r="D53" s="46"/>
      <c r="E53" s="46"/>
      <c r="F53" s="123">
        <v>0.01</v>
      </c>
      <c r="G53" s="123">
        <v>0.01</v>
      </c>
      <c r="H53" s="115"/>
      <c r="I53" s="46"/>
      <c r="J53" s="46"/>
      <c r="K53" s="46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198" t="s">
        <v>29</v>
      </c>
      <c r="B54" s="199"/>
      <c r="C54" s="200"/>
      <c r="D54" s="46"/>
      <c r="E54" s="46"/>
      <c r="F54" s="123">
        <v>3</v>
      </c>
      <c r="G54" s="123">
        <v>3</v>
      </c>
      <c r="H54" s="115"/>
      <c r="I54" s="46"/>
      <c r="J54" s="46"/>
      <c r="K54" s="46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201" t="s">
        <v>293</v>
      </c>
      <c r="B55" s="199"/>
      <c r="C55" s="200"/>
      <c r="D55" s="46"/>
      <c r="E55" s="46"/>
      <c r="F55" s="123">
        <v>1</v>
      </c>
      <c r="G55" s="123">
        <v>1</v>
      </c>
      <c r="H55" s="115"/>
      <c r="I55" s="46"/>
      <c r="J55" s="46"/>
      <c r="K55" s="46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198" t="s">
        <v>70</v>
      </c>
      <c r="B56" s="199"/>
      <c r="C56" s="200"/>
      <c r="D56" s="46"/>
      <c r="E56" s="46"/>
      <c r="F56" s="123">
        <v>2.4</v>
      </c>
      <c r="G56" s="123">
        <v>2.4</v>
      </c>
      <c r="H56" s="115"/>
      <c r="I56" s="46"/>
      <c r="J56" s="46"/>
      <c r="K56" s="46"/>
      <c r="L56" s="129"/>
      <c r="M56" s="129"/>
      <c r="N56" s="129"/>
      <c r="O56" s="129"/>
      <c r="P56" s="129"/>
      <c r="Q56" s="129"/>
      <c r="R56" s="129"/>
      <c r="S56" s="129"/>
    </row>
    <row r="57" spans="1:19" ht="12.75">
      <c r="A57" s="198" t="s">
        <v>32</v>
      </c>
      <c r="B57" s="199"/>
      <c r="C57" s="200"/>
      <c r="D57" s="46"/>
      <c r="E57" s="46"/>
      <c r="F57" s="123">
        <v>1</v>
      </c>
      <c r="G57" s="123">
        <v>1</v>
      </c>
      <c r="H57" s="115"/>
      <c r="I57" s="46"/>
      <c r="J57" s="46"/>
      <c r="K57" s="46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195" t="s">
        <v>61</v>
      </c>
      <c r="B58" s="196"/>
      <c r="C58" s="197"/>
      <c r="D58" s="11"/>
      <c r="E58" s="46">
        <v>90</v>
      </c>
      <c r="F58" s="46"/>
      <c r="G58" s="46"/>
      <c r="H58" s="46">
        <v>6.24</v>
      </c>
      <c r="I58" s="46">
        <v>0.79</v>
      </c>
      <c r="J58" s="46">
        <v>38.16</v>
      </c>
      <c r="K58" s="46">
        <v>184.7</v>
      </c>
      <c r="L58" s="59">
        <v>0.1</v>
      </c>
      <c r="M58" s="59">
        <v>0</v>
      </c>
      <c r="N58" s="59">
        <v>0</v>
      </c>
      <c r="O58" s="59">
        <v>0.04</v>
      </c>
      <c r="P58" s="59">
        <v>26.8</v>
      </c>
      <c r="Q58" s="59">
        <v>17.4</v>
      </c>
      <c r="R58" s="59">
        <v>91</v>
      </c>
      <c r="S58" s="59">
        <v>1.6</v>
      </c>
    </row>
    <row r="59" spans="1:19" ht="12.75">
      <c r="A59" s="195" t="s">
        <v>426</v>
      </c>
      <c r="B59" s="196"/>
      <c r="C59" s="197"/>
      <c r="D59" s="11"/>
      <c r="E59" s="46">
        <v>50</v>
      </c>
      <c r="F59" s="46"/>
      <c r="G59" s="46"/>
      <c r="H59" s="46">
        <v>2.8</v>
      </c>
      <c r="I59" s="46">
        <v>0.55</v>
      </c>
      <c r="J59" s="46">
        <v>24.7</v>
      </c>
      <c r="K59" s="48">
        <v>114.95</v>
      </c>
      <c r="L59" s="59">
        <v>0.05</v>
      </c>
      <c r="M59" s="59">
        <v>0</v>
      </c>
      <c r="N59" s="59">
        <v>0</v>
      </c>
      <c r="O59" s="59">
        <v>0</v>
      </c>
      <c r="P59" s="59">
        <v>11.5</v>
      </c>
      <c r="Q59" s="59">
        <v>53</v>
      </c>
      <c r="R59" s="59">
        <v>12.5</v>
      </c>
      <c r="S59" s="59">
        <v>1.55</v>
      </c>
    </row>
    <row r="60" spans="1:19" ht="12.75">
      <c r="A60" s="195" t="s">
        <v>64</v>
      </c>
      <c r="B60" s="196"/>
      <c r="C60" s="197"/>
      <c r="D60" s="46" t="s">
        <v>83</v>
      </c>
      <c r="E60" s="46">
        <v>200</v>
      </c>
      <c r="F60" s="46"/>
      <c r="G60" s="46"/>
      <c r="H60" s="46">
        <v>0.66</v>
      </c>
      <c r="I60" s="59">
        <v>0.09</v>
      </c>
      <c r="J60" s="46">
        <v>32.01</v>
      </c>
      <c r="K60" s="48">
        <v>132.8</v>
      </c>
      <c r="L60" s="46">
        <v>0.016</v>
      </c>
      <c r="M60" s="46">
        <v>0.72</v>
      </c>
      <c r="N60" s="46">
        <v>0</v>
      </c>
      <c r="O60" s="46">
        <v>0.02</v>
      </c>
      <c r="P60" s="46">
        <v>32.48</v>
      </c>
      <c r="Q60" s="46">
        <v>23.44</v>
      </c>
      <c r="R60" s="46">
        <v>17.46</v>
      </c>
      <c r="S60" s="46">
        <v>0.69</v>
      </c>
    </row>
    <row r="61" spans="1:19" ht="12.75">
      <c r="A61" s="204" t="s">
        <v>34</v>
      </c>
      <c r="B61" s="205"/>
      <c r="C61" s="206"/>
      <c r="D61" s="66"/>
      <c r="E61" s="66"/>
      <c r="F61" s="66">
        <v>20</v>
      </c>
      <c r="G61" s="66">
        <v>20</v>
      </c>
      <c r="H61" s="46"/>
      <c r="I61" s="46"/>
      <c r="J61" s="46"/>
      <c r="K61" s="46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198" t="s">
        <v>293</v>
      </c>
      <c r="B62" s="205"/>
      <c r="C62" s="206"/>
      <c r="D62" s="66"/>
      <c r="E62" s="66"/>
      <c r="F62" s="66">
        <v>15</v>
      </c>
      <c r="G62" s="66">
        <v>15</v>
      </c>
      <c r="H62" s="46"/>
      <c r="I62" s="46"/>
      <c r="J62" s="46"/>
      <c r="K62" s="46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204" t="s">
        <v>35</v>
      </c>
      <c r="B63" s="205"/>
      <c r="C63" s="206"/>
      <c r="D63" s="66"/>
      <c r="E63" s="66"/>
      <c r="F63" s="66">
        <v>0.2</v>
      </c>
      <c r="G63" s="66">
        <v>0.2</v>
      </c>
      <c r="H63" s="46"/>
      <c r="I63" s="46"/>
      <c r="J63" s="46"/>
      <c r="K63" s="46"/>
      <c r="L63" s="11"/>
      <c r="M63" s="11"/>
      <c r="N63" s="11"/>
      <c r="O63" s="11"/>
      <c r="P63" s="11"/>
      <c r="Q63" s="11"/>
      <c r="R63" s="11"/>
      <c r="S63" s="11"/>
    </row>
    <row r="64" spans="1:19" ht="12.75">
      <c r="A64" s="204" t="s">
        <v>224</v>
      </c>
      <c r="B64" s="205"/>
      <c r="C64" s="206"/>
      <c r="D64" s="66"/>
      <c r="E64" s="66"/>
      <c r="F64" s="66">
        <v>200</v>
      </c>
      <c r="G64" s="66">
        <v>200</v>
      </c>
      <c r="H64" s="46"/>
      <c r="I64" s="46"/>
      <c r="J64" s="46"/>
      <c r="K64" s="46"/>
      <c r="L64" s="11"/>
      <c r="M64" s="11"/>
      <c r="N64" s="11"/>
      <c r="O64" s="11"/>
      <c r="P64" s="11"/>
      <c r="Q64" s="11"/>
      <c r="R64" s="11"/>
      <c r="S64" s="11"/>
    </row>
    <row r="65" spans="1:19" ht="12.75">
      <c r="A65" s="264" t="s">
        <v>419</v>
      </c>
      <c r="B65" s="265"/>
      <c r="C65" s="266"/>
      <c r="D65" s="142" t="s">
        <v>176</v>
      </c>
      <c r="E65" s="142" t="s">
        <v>76</v>
      </c>
      <c r="F65" s="176">
        <v>185</v>
      </c>
      <c r="G65" s="176">
        <v>185</v>
      </c>
      <c r="H65" s="46">
        <v>2.775</v>
      </c>
      <c r="I65" s="59">
        <v>0.92</v>
      </c>
      <c r="J65" s="46">
        <v>38.85</v>
      </c>
      <c r="K65" s="48">
        <v>177.6</v>
      </c>
      <c r="L65" s="46">
        <v>0.7</v>
      </c>
      <c r="M65" s="46">
        <v>18.5</v>
      </c>
      <c r="N65" s="46">
        <v>0</v>
      </c>
      <c r="O65" s="46">
        <v>0.09</v>
      </c>
      <c r="P65" s="46">
        <v>14.8</v>
      </c>
      <c r="Q65" s="46">
        <v>51.8</v>
      </c>
      <c r="R65" s="46">
        <v>77.7</v>
      </c>
      <c r="S65" s="46">
        <v>1.11</v>
      </c>
    </row>
    <row r="66" spans="1:19" ht="12.75">
      <c r="A66" s="208" t="s">
        <v>12</v>
      </c>
      <c r="B66" s="209"/>
      <c r="C66" s="210"/>
      <c r="D66" s="11"/>
      <c r="E66" s="11"/>
      <c r="F66" s="11"/>
      <c r="G66" s="11"/>
      <c r="H66" s="59">
        <f aca="true" t="shared" si="2" ref="H66:S66">SUM(H58:H65)</f>
        <v>12.475</v>
      </c>
      <c r="I66" s="59">
        <f t="shared" si="2"/>
        <v>2.35</v>
      </c>
      <c r="J66" s="59">
        <f t="shared" si="2"/>
        <v>133.72</v>
      </c>
      <c r="K66" s="59">
        <f t="shared" si="2"/>
        <v>610.05</v>
      </c>
      <c r="L66" s="59">
        <f t="shared" si="2"/>
        <v>0.866</v>
      </c>
      <c r="M66" s="59">
        <f t="shared" si="2"/>
        <v>19.22</v>
      </c>
      <c r="N66" s="59">
        <f t="shared" si="2"/>
        <v>0</v>
      </c>
      <c r="O66" s="59">
        <f t="shared" si="2"/>
        <v>0.15</v>
      </c>
      <c r="P66" s="59">
        <f t="shared" si="2"/>
        <v>85.58</v>
      </c>
      <c r="Q66" s="59">
        <f t="shared" si="2"/>
        <v>145.64</v>
      </c>
      <c r="R66" s="59">
        <f t="shared" si="2"/>
        <v>198.66000000000003</v>
      </c>
      <c r="S66" s="59">
        <f t="shared" si="2"/>
        <v>4.95</v>
      </c>
    </row>
    <row r="67" spans="1:19" ht="12.75">
      <c r="A67" s="208"/>
      <c r="B67" s="209"/>
      <c r="C67" s="210"/>
      <c r="D67" s="211" t="s">
        <v>36</v>
      </c>
      <c r="E67" s="212"/>
      <c r="F67" s="212"/>
      <c r="G67" s="213"/>
      <c r="H67" s="59"/>
      <c r="I67" s="59"/>
      <c r="J67" s="59"/>
      <c r="K67" s="59"/>
      <c r="L67" s="11"/>
      <c r="M67" s="11"/>
      <c r="N67" s="11"/>
      <c r="O67" s="11"/>
      <c r="P67" s="11"/>
      <c r="Q67" s="11"/>
      <c r="R67" s="11"/>
      <c r="S67" s="11"/>
    </row>
    <row r="68" spans="1:19" ht="12.75">
      <c r="A68" s="195" t="s">
        <v>299</v>
      </c>
      <c r="B68" s="196"/>
      <c r="C68" s="197"/>
      <c r="D68" s="46" t="s">
        <v>327</v>
      </c>
      <c r="E68" s="49">
        <v>180</v>
      </c>
      <c r="F68" s="46"/>
      <c r="G68" s="50"/>
      <c r="H68" s="46">
        <v>27.8</v>
      </c>
      <c r="I68" s="46">
        <v>19.2</v>
      </c>
      <c r="J68" s="46">
        <v>40.2</v>
      </c>
      <c r="K68" s="46">
        <v>444.8</v>
      </c>
      <c r="L68" s="59">
        <v>0.12</v>
      </c>
      <c r="M68" s="59">
        <v>0.4</v>
      </c>
      <c r="N68" s="59">
        <v>120</v>
      </c>
      <c r="O68" s="59">
        <v>0</v>
      </c>
      <c r="P68" s="59">
        <v>260</v>
      </c>
      <c r="Q68" s="59">
        <v>376</v>
      </c>
      <c r="R68" s="59">
        <v>44</v>
      </c>
      <c r="S68" s="59">
        <v>1.8</v>
      </c>
    </row>
    <row r="69" spans="1:19" s="85" customFormat="1" ht="12.75">
      <c r="A69" s="201" t="s">
        <v>51</v>
      </c>
      <c r="B69" s="202"/>
      <c r="C69" s="203"/>
      <c r="D69" s="66"/>
      <c r="E69" s="87"/>
      <c r="F69" s="66">
        <v>139</v>
      </c>
      <c r="G69" s="88">
        <v>136.8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</row>
    <row r="70" spans="1:19" s="85" customFormat="1" ht="12.75">
      <c r="A70" s="201" t="s">
        <v>45</v>
      </c>
      <c r="B70" s="202"/>
      <c r="C70" s="203"/>
      <c r="D70" s="66"/>
      <c r="E70" s="87"/>
      <c r="F70" s="66">
        <v>14.4</v>
      </c>
      <c r="G70" s="88">
        <v>14.4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</row>
    <row r="71" spans="1:19" s="85" customFormat="1" ht="12.75">
      <c r="A71" s="201" t="s">
        <v>293</v>
      </c>
      <c r="B71" s="202"/>
      <c r="C71" s="203"/>
      <c r="D71" s="66"/>
      <c r="E71" s="87"/>
      <c r="F71" s="66">
        <v>13</v>
      </c>
      <c r="G71" s="88">
        <v>13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</row>
    <row r="72" spans="1:19" s="85" customFormat="1" ht="12.75">
      <c r="A72" s="201" t="s">
        <v>328</v>
      </c>
      <c r="B72" s="202"/>
      <c r="C72" s="203"/>
      <c r="D72" s="66"/>
      <c r="E72" s="87"/>
      <c r="F72" s="66">
        <v>7</v>
      </c>
      <c r="G72" s="88">
        <v>7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</row>
    <row r="73" spans="1:19" s="85" customFormat="1" ht="12.75">
      <c r="A73" s="201" t="s">
        <v>263</v>
      </c>
      <c r="B73" s="202"/>
      <c r="C73" s="203"/>
      <c r="D73" s="66"/>
      <c r="E73" s="87"/>
      <c r="F73" s="66">
        <v>18.4</v>
      </c>
      <c r="G73" s="88">
        <v>18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</row>
    <row r="74" spans="1:19" s="85" customFormat="1" ht="12.75">
      <c r="A74" s="201" t="s">
        <v>33</v>
      </c>
      <c r="B74" s="202"/>
      <c r="C74" s="203"/>
      <c r="D74" s="66"/>
      <c r="E74" s="87"/>
      <c r="F74" s="66">
        <v>5</v>
      </c>
      <c r="G74" s="88">
        <v>5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</row>
    <row r="75" spans="1:19" s="85" customFormat="1" ht="12.75">
      <c r="A75" s="201" t="s">
        <v>59</v>
      </c>
      <c r="B75" s="202"/>
      <c r="C75" s="203"/>
      <c r="D75" s="66"/>
      <c r="E75" s="87"/>
      <c r="F75" s="66">
        <v>0.04</v>
      </c>
      <c r="G75" s="88">
        <v>0.04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</row>
    <row r="76" spans="1:19" s="85" customFormat="1" ht="12.75">
      <c r="A76" s="201" t="s">
        <v>235</v>
      </c>
      <c r="B76" s="202"/>
      <c r="C76" s="203"/>
      <c r="D76" s="66"/>
      <c r="E76" s="87"/>
      <c r="F76" s="66">
        <v>7</v>
      </c>
      <c r="G76" s="88">
        <v>7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</row>
    <row r="77" spans="1:19" s="85" customFormat="1" ht="12.75">
      <c r="A77" s="228" t="s">
        <v>20</v>
      </c>
      <c r="B77" s="228"/>
      <c r="C77" s="228"/>
      <c r="D77" s="66"/>
      <c r="E77" s="87"/>
      <c r="F77" s="66">
        <v>0.4</v>
      </c>
      <c r="G77" s="88">
        <v>0.4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</row>
    <row r="78" spans="1:19" s="85" customFormat="1" ht="12.75">
      <c r="A78" s="201" t="s">
        <v>30</v>
      </c>
      <c r="B78" s="202"/>
      <c r="C78" s="203"/>
      <c r="D78" s="66"/>
      <c r="E78" s="87"/>
      <c r="F78" s="66">
        <v>7</v>
      </c>
      <c r="G78" s="88">
        <v>7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</row>
    <row r="79" spans="1:19" s="85" customFormat="1" ht="12.75">
      <c r="A79" s="208" t="s">
        <v>329</v>
      </c>
      <c r="B79" s="209"/>
      <c r="C79" s="210"/>
      <c r="D79" s="59" t="s">
        <v>287</v>
      </c>
      <c r="E79" s="72">
        <v>50</v>
      </c>
      <c r="F79" s="66"/>
      <c r="G79" s="88"/>
      <c r="H79" s="59">
        <v>0.97</v>
      </c>
      <c r="I79" s="59">
        <v>2.26</v>
      </c>
      <c r="J79" s="59">
        <v>6.63</v>
      </c>
      <c r="K79" s="59">
        <v>50.75</v>
      </c>
      <c r="L79" s="59">
        <v>0.01</v>
      </c>
      <c r="M79" s="59">
        <v>0.16</v>
      </c>
      <c r="N79" s="59">
        <v>12.6</v>
      </c>
      <c r="O79" s="59">
        <v>0.04</v>
      </c>
      <c r="P79" s="59">
        <v>31.36</v>
      </c>
      <c r="Q79" s="59">
        <v>24.48</v>
      </c>
      <c r="R79" s="59">
        <v>4.4</v>
      </c>
      <c r="S79" s="59">
        <v>0.08</v>
      </c>
    </row>
    <row r="80" spans="1:19" s="85" customFormat="1" ht="12.75">
      <c r="A80" s="198" t="s">
        <v>18</v>
      </c>
      <c r="B80" s="199"/>
      <c r="C80" s="200"/>
      <c r="D80" s="59"/>
      <c r="E80" s="72"/>
      <c r="F80" s="66">
        <v>25</v>
      </c>
      <c r="G80" s="88">
        <v>25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</row>
    <row r="81" spans="1:19" s="85" customFormat="1" ht="12.75">
      <c r="A81" s="201" t="s">
        <v>32</v>
      </c>
      <c r="B81" s="202"/>
      <c r="C81" s="203"/>
      <c r="D81" s="59"/>
      <c r="E81" s="72"/>
      <c r="F81" s="66">
        <v>2.3</v>
      </c>
      <c r="G81" s="88">
        <v>2.3</v>
      </c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</row>
    <row r="82" spans="1:19" s="85" customFormat="1" ht="12.75">
      <c r="A82" s="201" t="s">
        <v>293</v>
      </c>
      <c r="B82" s="202"/>
      <c r="C82" s="203"/>
      <c r="D82" s="59"/>
      <c r="E82" s="72"/>
      <c r="F82" s="66">
        <v>4</v>
      </c>
      <c r="G82" s="88">
        <v>4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</row>
    <row r="83" spans="1:19" s="85" customFormat="1" ht="12.75">
      <c r="A83" s="201" t="s">
        <v>33</v>
      </c>
      <c r="B83" s="202"/>
      <c r="C83" s="203"/>
      <c r="D83" s="59"/>
      <c r="E83" s="72"/>
      <c r="F83" s="66">
        <v>2.3</v>
      </c>
      <c r="G83" s="88">
        <v>2.3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</row>
    <row r="84" spans="1:19" s="85" customFormat="1" ht="12.75">
      <c r="A84" s="201" t="s">
        <v>59</v>
      </c>
      <c r="B84" s="202"/>
      <c r="C84" s="203"/>
      <c r="D84" s="59"/>
      <c r="E84" s="72"/>
      <c r="F84" s="66">
        <v>0.025</v>
      </c>
      <c r="G84" s="88">
        <v>0.025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</row>
    <row r="85" spans="1:19" s="85" customFormat="1" ht="12.75">
      <c r="A85" s="201" t="s">
        <v>224</v>
      </c>
      <c r="B85" s="202"/>
      <c r="C85" s="203"/>
      <c r="D85" s="59"/>
      <c r="E85" s="72"/>
      <c r="F85" s="66">
        <v>25</v>
      </c>
      <c r="G85" s="88">
        <v>25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</row>
    <row r="86" spans="1:19" ht="12.75">
      <c r="A86" s="225" t="s">
        <v>251</v>
      </c>
      <c r="B86" s="226"/>
      <c r="C86" s="227"/>
      <c r="D86" s="46" t="s">
        <v>73</v>
      </c>
      <c r="E86" s="46">
        <v>200</v>
      </c>
      <c r="F86" s="46"/>
      <c r="G86" s="46"/>
      <c r="H86" s="46">
        <v>1</v>
      </c>
      <c r="I86" s="46">
        <v>0.2</v>
      </c>
      <c r="J86" s="46">
        <v>20.2</v>
      </c>
      <c r="K86" s="46">
        <v>86.6</v>
      </c>
      <c r="L86" s="59">
        <v>0.02</v>
      </c>
      <c r="M86" s="59">
        <v>4</v>
      </c>
      <c r="N86" s="59">
        <v>0</v>
      </c>
      <c r="O86" s="59">
        <v>0.02</v>
      </c>
      <c r="P86" s="59">
        <v>14</v>
      </c>
      <c r="Q86" s="59">
        <v>14</v>
      </c>
      <c r="R86" s="59">
        <v>8</v>
      </c>
      <c r="S86" s="59">
        <v>2.8</v>
      </c>
    </row>
    <row r="87" spans="1:19" ht="12.75">
      <c r="A87" s="208" t="s">
        <v>12</v>
      </c>
      <c r="B87" s="209"/>
      <c r="C87" s="210"/>
      <c r="D87" s="11"/>
      <c r="E87" s="57"/>
      <c r="F87" s="11"/>
      <c r="G87" s="58"/>
      <c r="H87" s="59">
        <f aca="true" t="shared" si="3" ref="H87:S87">SUM(H68:H86)</f>
        <v>29.77</v>
      </c>
      <c r="I87" s="59">
        <f t="shared" si="3"/>
        <v>21.66</v>
      </c>
      <c r="J87" s="59">
        <f t="shared" si="3"/>
        <v>67.03</v>
      </c>
      <c r="K87" s="59">
        <f t="shared" si="3"/>
        <v>582.15</v>
      </c>
      <c r="L87" s="59">
        <f t="shared" si="3"/>
        <v>0.15</v>
      </c>
      <c r="M87" s="59">
        <f t="shared" si="3"/>
        <v>4.5600000000000005</v>
      </c>
      <c r="N87" s="59">
        <f t="shared" si="3"/>
        <v>132.6</v>
      </c>
      <c r="O87" s="59">
        <f t="shared" si="3"/>
        <v>0.06</v>
      </c>
      <c r="P87" s="59">
        <f t="shared" si="3"/>
        <v>305.36</v>
      </c>
      <c r="Q87" s="59">
        <f t="shared" si="3"/>
        <v>414.48</v>
      </c>
      <c r="R87" s="59">
        <f t="shared" si="3"/>
        <v>56.4</v>
      </c>
      <c r="S87" s="59">
        <f t="shared" si="3"/>
        <v>4.68</v>
      </c>
    </row>
    <row r="88" spans="1:19" ht="12.75">
      <c r="A88" s="204"/>
      <c r="B88" s="205"/>
      <c r="C88" s="206"/>
      <c r="D88" s="211" t="s">
        <v>16</v>
      </c>
      <c r="E88" s="256"/>
      <c r="F88" s="256"/>
      <c r="G88" s="25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2.75">
      <c r="A89" s="195" t="s">
        <v>403</v>
      </c>
      <c r="B89" s="196"/>
      <c r="C89" s="197"/>
      <c r="D89" s="46" t="s">
        <v>200</v>
      </c>
      <c r="E89" s="46">
        <v>80</v>
      </c>
      <c r="F89" s="46"/>
      <c r="G89" s="46"/>
      <c r="H89" s="46">
        <v>11.95</v>
      </c>
      <c r="I89" s="46">
        <v>15.5</v>
      </c>
      <c r="J89" s="46">
        <v>15.31</v>
      </c>
      <c r="K89" s="46">
        <v>248.75</v>
      </c>
      <c r="L89" s="59">
        <v>0.06</v>
      </c>
      <c r="M89" s="59">
        <v>1.65</v>
      </c>
      <c r="N89" s="59">
        <v>31.16</v>
      </c>
      <c r="O89" s="59">
        <v>0.13</v>
      </c>
      <c r="P89" s="59">
        <v>50.36</v>
      </c>
      <c r="Q89" s="59">
        <v>155.38</v>
      </c>
      <c r="R89" s="59">
        <v>30</v>
      </c>
      <c r="S89" s="59">
        <v>8.36</v>
      </c>
    </row>
    <row r="90" spans="1:19" ht="12.75">
      <c r="A90" s="201" t="s">
        <v>255</v>
      </c>
      <c r="B90" s="202"/>
      <c r="C90" s="203"/>
      <c r="D90" s="11"/>
      <c r="E90" s="11"/>
      <c r="F90" s="11">
        <v>59.2</v>
      </c>
      <c r="G90" s="11">
        <v>43.4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2.75">
      <c r="A91" s="201" t="s">
        <v>20</v>
      </c>
      <c r="B91" s="202"/>
      <c r="C91" s="203"/>
      <c r="D91" s="11"/>
      <c r="E91" s="11"/>
      <c r="F91" s="11">
        <v>0.5</v>
      </c>
      <c r="G91" s="11">
        <v>0.5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2.75">
      <c r="A92" s="201" t="s">
        <v>18</v>
      </c>
      <c r="B92" s="202"/>
      <c r="C92" s="203"/>
      <c r="D92" s="11"/>
      <c r="E92" s="11"/>
      <c r="F92" s="11">
        <v>12.5</v>
      </c>
      <c r="G92" s="11">
        <v>12.5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2.75">
      <c r="A93" s="201" t="s">
        <v>58</v>
      </c>
      <c r="B93" s="202"/>
      <c r="C93" s="203"/>
      <c r="D93" s="11"/>
      <c r="E93" s="11"/>
      <c r="F93" s="11">
        <v>9</v>
      </c>
      <c r="G93" s="11">
        <v>9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2.75">
      <c r="A94" s="201" t="s">
        <v>235</v>
      </c>
      <c r="B94" s="202"/>
      <c r="C94" s="203"/>
      <c r="D94" s="11"/>
      <c r="E94" s="11"/>
      <c r="F94" s="11">
        <v>7</v>
      </c>
      <c r="G94" s="11">
        <v>7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2.75">
      <c r="A95" s="208" t="s">
        <v>448</v>
      </c>
      <c r="B95" s="202"/>
      <c r="C95" s="20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2.75">
      <c r="A96" s="201" t="s">
        <v>29</v>
      </c>
      <c r="B96" s="202"/>
      <c r="C96" s="203"/>
      <c r="D96" s="11"/>
      <c r="E96" s="11"/>
      <c r="F96" s="11">
        <v>4</v>
      </c>
      <c r="G96" s="11">
        <v>4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2.75">
      <c r="A97" s="201" t="s">
        <v>46</v>
      </c>
      <c r="B97" s="202"/>
      <c r="C97" s="203"/>
      <c r="D97" s="11"/>
      <c r="E97" s="11"/>
      <c r="F97" s="11">
        <v>6</v>
      </c>
      <c r="G97" s="11">
        <v>6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2.75">
      <c r="A98" s="201" t="s">
        <v>433</v>
      </c>
      <c r="B98" s="202"/>
      <c r="C98" s="203"/>
      <c r="D98" s="11"/>
      <c r="E98" s="11"/>
      <c r="F98" s="11">
        <v>35.4</v>
      </c>
      <c r="G98" s="11">
        <v>30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2.75">
      <c r="A99" s="208" t="s">
        <v>398</v>
      </c>
      <c r="B99" s="209"/>
      <c r="C99" s="210"/>
      <c r="D99" s="59" t="s">
        <v>399</v>
      </c>
      <c r="E99" s="59">
        <v>30</v>
      </c>
      <c r="F99" s="59"/>
      <c r="G99" s="59"/>
      <c r="H99" s="59">
        <v>0.49</v>
      </c>
      <c r="I99" s="59">
        <v>1.76</v>
      </c>
      <c r="J99" s="59">
        <v>2.11</v>
      </c>
      <c r="K99" s="59">
        <v>26.28</v>
      </c>
      <c r="L99" s="59">
        <v>0.01</v>
      </c>
      <c r="M99" s="59">
        <v>0.38</v>
      </c>
      <c r="N99" s="59">
        <v>10.36</v>
      </c>
      <c r="O99" s="59">
        <v>0.01</v>
      </c>
      <c r="P99" s="59">
        <v>9.65</v>
      </c>
      <c r="Q99" s="59">
        <v>9.8</v>
      </c>
      <c r="R99" s="59">
        <v>2.52</v>
      </c>
      <c r="S99" s="59">
        <v>0.12</v>
      </c>
    </row>
    <row r="100" spans="1:19" ht="12.75">
      <c r="A100" s="198" t="s">
        <v>30</v>
      </c>
      <c r="B100" s="199"/>
      <c r="C100" s="200"/>
      <c r="D100" s="11"/>
      <c r="E100" s="11"/>
      <c r="F100" s="11">
        <v>7.5</v>
      </c>
      <c r="G100" s="11">
        <v>7.5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2.75">
      <c r="A101" s="198" t="s">
        <v>32</v>
      </c>
      <c r="B101" s="199"/>
      <c r="C101" s="200"/>
      <c r="D101" s="11"/>
      <c r="E101" s="11"/>
      <c r="F101" s="11">
        <v>2.2</v>
      </c>
      <c r="G101" s="11">
        <v>2.2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2.75">
      <c r="A102" s="198" t="s">
        <v>20</v>
      </c>
      <c r="B102" s="199"/>
      <c r="C102" s="200"/>
      <c r="D102" s="11"/>
      <c r="E102" s="11"/>
      <c r="F102" s="11">
        <v>0.3</v>
      </c>
      <c r="G102" s="11">
        <v>0.3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2.75">
      <c r="A103" s="198" t="s">
        <v>33</v>
      </c>
      <c r="B103" s="199"/>
      <c r="C103" s="200"/>
      <c r="D103" s="11"/>
      <c r="E103" s="11"/>
      <c r="F103" s="11">
        <v>0.6</v>
      </c>
      <c r="G103" s="11">
        <v>0.6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2.75">
      <c r="A104" s="198" t="s">
        <v>28</v>
      </c>
      <c r="B104" s="199"/>
      <c r="C104" s="200"/>
      <c r="D104" s="11"/>
      <c r="E104" s="11"/>
      <c r="F104" s="11">
        <v>7.1</v>
      </c>
      <c r="G104" s="11">
        <v>6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s="80" customFormat="1" ht="12.75">
      <c r="A105" s="198" t="s">
        <v>224</v>
      </c>
      <c r="B105" s="199"/>
      <c r="C105" s="200"/>
      <c r="D105" s="59"/>
      <c r="E105" s="129"/>
      <c r="F105" s="129">
        <v>22.5</v>
      </c>
      <c r="G105" s="129">
        <v>22.5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</row>
    <row r="106" spans="1:19" ht="12.75">
      <c r="A106" s="195" t="s">
        <v>283</v>
      </c>
      <c r="B106" s="196"/>
      <c r="C106" s="197"/>
      <c r="D106" s="46" t="s">
        <v>232</v>
      </c>
      <c r="E106" s="46">
        <v>180</v>
      </c>
      <c r="F106" s="46"/>
      <c r="G106" s="46"/>
      <c r="H106" s="46">
        <v>6.49</v>
      </c>
      <c r="I106" s="46">
        <v>6.89</v>
      </c>
      <c r="J106" s="46">
        <v>36.24</v>
      </c>
      <c r="K106" s="48">
        <v>232.9</v>
      </c>
      <c r="L106" s="59">
        <v>0.07</v>
      </c>
      <c r="M106" s="59">
        <v>0</v>
      </c>
      <c r="N106" s="59">
        <v>34</v>
      </c>
      <c r="O106" s="59">
        <v>0.03</v>
      </c>
      <c r="P106" s="59">
        <v>14.45</v>
      </c>
      <c r="Q106" s="59">
        <v>44.71</v>
      </c>
      <c r="R106" s="59">
        <v>9.69</v>
      </c>
      <c r="S106" s="59">
        <v>0.97</v>
      </c>
    </row>
    <row r="107" spans="1:19" ht="12.75">
      <c r="A107" s="195" t="s">
        <v>284</v>
      </c>
      <c r="B107" s="196"/>
      <c r="C107" s="197"/>
      <c r="D107" s="46"/>
      <c r="E107" s="46"/>
      <c r="F107" s="46"/>
      <c r="G107" s="46"/>
      <c r="H107" s="46"/>
      <c r="I107" s="46"/>
      <c r="J107" s="46"/>
      <c r="K107" s="48"/>
      <c r="L107" s="11"/>
      <c r="M107" s="11"/>
      <c r="N107" s="11"/>
      <c r="O107" s="11"/>
      <c r="P107" s="11"/>
      <c r="Q107" s="11"/>
      <c r="R107" s="11"/>
      <c r="S107" s="11"/>
    </row>
    <row r="108" spans="1:19" ht="12.75">
      <c r="A108" s="201" t="s">
        <v>50</v>
      </c>
      <c r="B108" s="202"/>
      <c r="C108" s="203"/>
      <c r="D108" s="11"/>
      <c r="E108" s="11"/>
      <c r="F108" s="11">
        <v>63</v>
      </c>
      <c r="G108" s="11">
        <v>63</v>
      </c>
      <c r="H108" s="11"/>
      <c r="I108" s="11"/>
      <c r="J108" s="11"/>
      <c r="K108" s="63"/>
      <c r="L108" s="11"/>
      <c r="M108" s="11"/>
      <c r="N108" s="11"/>
      <c r="O108" s="11"/>
      <c r="P108" s="11"/>
      <c r="Q108" s="11"/>
      <c r="R108" s="11"/>
      <c r="S108" s="11"/>
    </row>
    <row r="109" spans="1:23" ht="12.75">
      <c r="A109" s="201" t="s">
        <v>33</v>
      </c>
      <c r="B109" s="202"/>
      <c r="C109" s="203"/>
      <c r="D109" s="11"/>
      <c r="E109" s="11"/>
      <c r="F109" s="11">
        <v>4</v>
      </c>
      <c r="G109" s="11">
        <v>4</v>
      </c>
      <c r="H109" s="11"/>
      <c r="I109" s="10"/>
      <c r="J109" s="10"/>
      <c r="K109" s="63"/>
      <c r="L109" s="11"/>
      <c r="M109" s="11"/>
      <c r="N109" s="11"/>
      <c r="O109" s="11"/>
      <c r="P109" s="11"/>
      <c r="Q109" s="11"/>
      <c r="R109" s="11"/>
      <c r="S109" s="11"/>
      <c r="T109" s="20"/>
      <c r="U109" s="20"/>
      <c r="V109" s="20"/>
      <c r="W109" s="20"/>
    </row>
    <row r="110" spans="1:19" ht="12" customHeight="1">
      <c r="A110" s="204" t="s">
        <v>20</v>
      </c>
      <c r="B110" s="205"/>
      <c r="C110" s="206"/>
      <c r="D110" s="11"/>
      <c r="E110" s="11"/>
      <c r="F110" s="11">
        <v>0.5</v>
      </c>
      <c r="G110" s="11">
        <v>0.5</v>
      </c>
      <c r="H110" s="11"/>
      <c r="I110" s="11"/>
      <c r="J110" s="11"/>
      <c r="K110" s="63"/>
      <c r="L110" s="11"/>
      <c r="M110" s="11"/>
      <c r="N110" s="11"/>
      <c r="O110" s="11"/>
      <c r="P110" s="11"/>
      <c r="Q110" s="11"/>
      <c r="R110" s="11"/>
      <c r="S110" s="11"/>
    </row>
    <row r="111" spans="1:19" ht="12.75">
      <c r="A111" s="208" t="s">
        <v>294</v>
      </c>
      <c r="B111" s="209"/>
      <c r="C111" s="210"/>
      <c r="D111" s="59" t="s">
        <v>407</v>
      </c>
      <c r="E111" s="59">
        <v>60</v>
      </c>
      <c r="F111" s="59"/>
      <c r="G111" s="59"/>
      <c r="H111" s="59">
        <v>1.9</v>
      </c>
      <c r="I111" s="59">
        <v>0.12</v>
      </c>
      <c r="J111" s="59">
        <v>4.06</v>
      </c>
      <c r="K111" s="59">
        <v>25.12</v>
      </c>
      <c r="L111" s="59">
        <v>0.07</v>
      </c>
      <c r="M111" s="59">
        <v>6.25</v>
      </c>
      <c r="N111" s="59">
        <v>0</v>
      </c>
      <c r="O111" s="59">
        <v>0</v>
      </c>
      <c r="P111" s="59">
        <v>12.5</v>
      </c>
      <c r="Q111" s="59">
        <v>38.75</v>
      </c>
      <c r="R111" s="59">
        <v>13.12</v>
      </c>
      <c r="S111" s="59">
        <v>0.44</v>
      </c>
    </row>
    <row r="112" spans="1:19" ht="12.75">
      <c r="A112" s="208" t="s">
        <v>295</v>
      </c>
      <c r="B112" s="209"/>
      <c r="C112" s="21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ht="12.75">
      <c r="A113" s="201" t="s">
        <v>294</v>
      </c>
      <c r="B113" s="209"/>
      <c r="C113" s="210"/>
      <c r="D113" s="11"/>
      <c r="E113" s="11"/>
      <c r="F113" s="11">
        <v>89.5</v>
      </c>
      <c r="G113" s="11">
        <v>58.2</v>
      </c>
      <c r="H113" s="53"/>
      <c r="I113" s="53"/>
      <c r="J113" s="53"/>
      <c r="K113" s="61"/>
      <c r="L113" s="11"/>
      <c r="M113" s="11"/>
      <c r="N113" s="11"/>
      <c r="O113" s="11"/>
      <c r="P113" s="11"/>
      <c r="Q113" s="11"/>
      <c r="R113" s="11"/>
      <c r="S113" s="11"/>
    </row>
    <row r="114" spans="1:19" ht="12.75">
      <c r="A114" s="201" t="s">
        <v>33</v>
      </c>
      <c r="B114" s="209"/>
      <c r="C114" s="210"/>
      <c r="D114" s="11"/>
      <c r="E114" s="11"/>
      <c r="F114" s="11">
        <v>1.8</v>
      </c>
      <c r="G114" s="11">
        <v>1.8</v>
      </c>
      <c r="H114" s="53"/>
      <c r="I114" s="53"/>
      <c r="J114" s="53"/>
      <c r="K114" s="61"/>
      <c r="L114" s="11"/>
      <c r="M114" s="11"/>
      <c r="N114" s="11"/>
      <c r="O114" s="11"/>
      <c r="P114" s="11"/>
      <c r="Q114" s="11"/>
      <c r="R114" s="11"/>
      <c r="S114" s="11"/>
    </row>
    <row r="115" spans="1:19" ht="12.75">
      <c r="A115" s="264" t="s">
        <v>48</v>
      </c>
      <c r="B115" s="265"/>
      <c r="C115" s="266"/>
      <c r="D115" s="142" t="s">
        <v>93</v>
      </c>
      <c r="E115" s="142" t="s">
        <v>201</v>
      </c>
      <c r="F115" s="101"/>
      <c r="G115" s="108"/>
      <c r="H115" s="26">
        <v>1.52</v>
      </c>
      <c r="I115" s="3">
        <v>1.35</v>
      </c>
      <c r="J115" s="26">
        <v>15.9</v>
      </c>
      <c r="K115" s="37">
        <v>81</v>
      </c>
      <c r="L115" s="6">
        <v>0.04</v>
      </c>
      <c r="M115" s="6">
        <v>1.33</v>
      </c>
      <c r="N115" s="6">
        <v>10</v>
      </c>
      <c r="O115" s="6">
        <v>0.16</v>
      </c>
      <c r="P115" s="6">
        <v>126.6</v>
      </c>
      <c r="Q115" s="6">
        <v>92.8</v>
      </c>
      <c r="R115" s="6">
        <v>15.4</v>
      </c>
      <c r="S115" s="6">
        <v>0.41</v>
      </c>
    </row>
    <row r="116" spans="1:19" ht="12.75">
      <c r="A116" s="270" t="s">
        <v>18</v>
      </c>
      <c r="B116" s="271"/>
      <c r="C116" s="272"/>
      <c r="D116" s="110"/>
      <c r="E116" s="103"/>
      <c r="F116" s="140">
        <v>50</v>
      </c>
      <c r="G116" s="140">
        <v>50</v>
      </c>
      <c r="H116" s="99"/>
      <c r="I116" s="99"/>
      <c r="J116" s="99"/>
      <c r="K116" s="99"/>
      <c r="L116" s="99"/>
      <c r="M116" s="105"/>
      <c r="N116" s="99"/>
      <c r="O116" s="99"/>
      <c r="P116" s="99"/>
      <c r="Q116" s="99"/>
      <c r="R116" s="99"/>
      <c r="S116" s="99"/>
    </row>
    <row r="117" spans="1:19" ht="12.75">
      <c r="A117" s="267" t="s">
        <v>331</v>
      </c>
      <c r="B117" s="268"/>
      <c r="C117" s="269"/>
      <c r="D117" s="110"/>
      <c r="E117" s="103"/>
      <c r="F117" s="140">
        <v>0.4</v>
      </c>
      <c r="G117" s="140">
        <v>0.4</v>
      </c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</row>
    <row r="118" spans="1:19" ht="12.75">
      <c r="A118" s="273" t="s">
        <v>293</v>
      </c>
      <c r="B118" s="271"/>
      <c r="C118" s="272"/>
      <c r="D118" s="110"/>
      <c r="E118" s="103"/>
      <c r="F118" s="140">
        <v>15</v>
      </c>
      <c r="G118" s="140">
        <v>15</v>
      </c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</row>
    <row r="119" spans="1:19" ht="12.75">
      <c r="A119" s="270" t="s">
        <v>224</v>
      </c>
      <c r="B119" s="271"/>
      <c r="C119" s="272"/>
      <c r="D119" s="110"/>
      <c r="E119" s="103"/>
      <c r="F119" s="140">
        <v>100</v>
      </c>
      <c r="G119" s="140">
        <v>100</v>
      </c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</row>
    <row r="120" spans="1:19" ht="12.75">
      <c r="A120" s="195" t="s">
        <v>426</v>
      </c>
      <c r="B120" s="196"/>
      <c r="C120" s="197"/>
      <c r="D120" s="11"/>
      <c r="E120" s="46">
        <v>15</v>
      </c>
      <c r="F120" s="46"/>
      <c r="G120" s="46"/>
      <c r="H120" s="46">
        <v>0.84</v>
      </c>
      <c r="I120" s="46">
        <v>0.16</v>
      </c>
      <c r="J120" s="46">
        <v>7.4</v>
      </c>
      <c r="K120" s="48">
        <v>34.51</v>
      </c>
      <c r="L120" s="59">
        <v>0.15</v>
      </c>
      <c r="M120" s="59">
        <v>0</v>
      </c>
      <c r="N120" s="59">
        <v>0</v>
      </c>
      <c r="O120" s="59">
        <v>0</v>
      </c>
      <c r="P120" s="59">
        <v>3.45</v>
      </c>
      <c r="Q120" s="59">
        <v>15.91</v>
      </c>
      <c r="R120" s="59">
        <v>3.75</v>
      </c>
      <c r="S120" s="59">
        <v>0.46</v>
      </c>
    </row>
    <row r="121" spans="1:19" ht="12.75">
      <c r="A121" s="195" t="s">
        <v>61</v>
      </c>
      <c r="B121" s="196"/>
      <c r="C121" s="197"/>
      <c r="D121" s="53"/>
      <c r="E121" s="54">
        <v>25</v>
      </c>
      <c r="F121" s="54"/>
      <c r="G121" s="54"/>
      <c r="H121" s="54">
        <v>1.97</v>
      </c>
      <c r="I121" s="54">
        <v>0.25</v>
      </c>
      <c r="J121" s="54">
        <v>0.37</v>
      </c>
      <c r="K121" s="62">
        <v>58.45</v>
      </c>
      <c r="L121" s="46">
        <v>0.02</v>
      </c>
      <c r="M121" s="46">
        <v>0</v>
      </c>
      <c r="N121" s="46">
        <v>0</v>
      </c>
      <c r="O121" s="46">
        <v>0.32</v>
      </c>
      <c r="P121" s="46">
        <v>5.75</v>
      </c>
      <c r="Q121" s="46">
        <v>21.75</v>
      </c>
      <c r="R121" s="46">
        <v>8.25</v>
      </c>
      <c r="S121" s="46">
        <v>0.27</v>
      </c>
    </row>
    <row r="122" spans="1:19" ht="12.75">
      <c r="A122" s="195" t="s">
        <v>277</v>
      </c>
      <c r="B122" s="196"/>
      <c r="C122" s="197"/>
      <c r="D122" s="46" t="s">
        <v>66</v>
      </c>
      <c r="E122" s="46">
        <v>10</v>
      </c>
      <c r="F122" s="46"/>
      <c r="G122" s="46"/>
      <c r="H122" s="54">
        <v>0.08</v>
      </c>
      <c r="I122" s="54">
        <v>7.25</v>
      </c>
      <c r="J122" s="54">
        <v>0.13</v>
      </c>
      <c r="K122" s="62">
        <v>66</v>
      </c>
      <c r="L122" s="46">
        <v>0</v>
      </c>
      <c r="M122" s="46">
        <v>0</v>
      </c>
      <c r="N122" s="46">
        <v>40</v>
      </c>
      <c r="O122" s="46">
        <v>0.01</v>
      </c>
      <c r="P122" s="46">
        <v>2.4</v>
      </c>
      <c r="Q122" s="46">
        <v>3</v>
      </c>
      <c r="R122" s="46">
        <v>0</v>
      </c>
      <c r="S122" s="46">
        <v>0.02</v>
      </c>
    </row>
    <row r="123" spans="1:19" ht="12.75">
      <c r="A123" s="208" t="s">
        <v>12</v>
      </c>
      <c r="B123" s="209"/>
      <c r="C123" s="210"/>
      <c r="D123" s="11"/>
      <c r="E123" s="11"/>
      <c r="F123" s="11"/>
      <c r="G123" s="11"/>
      <c r="H123" s="59">
        <f aca="true" t="shared" si="4" ref="H123:S123">SUM(H58:H122)</f>
        <v>109.72999999999999</v>
      </c>
      <c r="I123" s="59">
        <f t="shared" si="4"/>
        <v>81.3</v>
      </c>
      <c r="J123" s="59">
        <f t="shared" si="4"/>
        <v>483.02</v>
      </c>
      <c r="K123" s="59">
        <f t="shared" si="4"/>
        <v>3157.41</v>
      </c>
      <c r="L123" s="59">
        <f t="shared" si="4"/>
        <v>2.4519999999999995</v>
      </c>
      <c r="M123" s="59">
        <f t="shared" si="4"/>
        <v>57.169999999999995</v>
      </c>
      <c r="N123" s="59">
        <f t="shared" si="4"/>
        <v>390.72</v>
      </c>
      <c r="O123" s="59">
        <f t="shared" si="4"/>
        <v>1.08</v>
      </c>
      <c r="P123" s="59">
        <f t="shared" si="4"/>
        <v>1007.0400000000001</v>
      </c>
      <c r="Q123" s="59">
        <f t="shared" si="4"/>
        <v>1502.34</v>
      </c>
      <c r="R123" s="59">
        <f t="shared" si="4"/>
        <v>592.85</v>
      </c>
      <c r="S123" s="59">
        <f t="shared" si="4"/>
        <v>30.310000000000002</v>
      </c>
    </row>
    <row r="124" spans="1:19" ht="12.75">
      <c r="A124" s="211" t="s">
        <v>17</v>
      </c>
      <c r="B124" s="256"/>
      <c r="C124" s="257"/>
      <c r="D124" s="11"/>
      <c r="E124" s="11"/>
      <c r="F124" s="11"/>
      <c r="G124" s="11"/>
      <c r="H124" s="59">
        <f>SUM(H58:H123)</f>
        <v>219.45999999999998</v>
      </c>
      <c r="I124" s="59">
        <f>SUM(I123+I87+I66+I27+I23)</f>
        <v>130.23999999999998</v>
      </c>
      <c r="J124" s="59">
        <f>SUM(J123+J87+J66+J27+J23)</f>
        <v>781.3499999999999</v>
      </c>
      <c r="K124" s="59">
        <f>SUM(K123+K87+K66+K27+K23)</f>
        <v>5053.219999999999</v>
      </c>
      <c r="L124" s="46">
        <f aca="true" t="shared" si="5" ref="L124:S124">(L123+L87+L66+L27+L23)</f>
        <v>3.9579999999999997</v>
      </c>
      <c r="M124" s="46">
        <f t="shared" si="5"/>
        <v>83.71999999999998</v>
      </c>
      <c r="N124" s="46">
        <f t="shared" si="5"/>
        <v>670.09</v>
      </c>
      <c r="O124" s="46">
        <f t="shared" si="5"/>
        <v>1.7610000000000001</v>
      </c>
      <c r="P124" s="46">
        <f t="shared" si="5"/>
        <v>1848.23</v>
      </c>
      <c r="Q124" s="46">
        <f t="shared" si="5"/>
        <v>2517.8199999999997</v>
      </c>
      <c r="R124" s="46">
        <f t="shared" si="5"/>
        <v>939.8800000000001</v>
      </c>
      <c r="S124" s="46">
        <f t="shared" si="5"/>
        <v>44.25000000000001</v>
      </c>
    </row>
  </sheetData>
  <sheetProtection/>
  <mergeCells count="148">
    <mergeCell ref="A24:C24"/>
    <mergeCell ref="Q4:Q5"/>
    <mergeCell ref="H1:I1"/>
    <mergeCell ref="L3:O3"/>
    <mergeCell ref="P4:P5"/>
    <mergeCell ref="P3:S3"/>
    <mergeCell ref="S4:S5"/>
    <mergeCell ref="E1:G1"/>
    <mergeCell ref="C2:G2"/>
    <mergeCell ref="D88:G88"/>
    <mergeCell ref="A67:C67"/>
    <mergeCell ref="L4:L5"/>
    <mergeCell ref="A55:C55"/>
    <mergeCell ref="I4:I5"/>
    <mergeCell ref="A8:C8"/>
    <mergeCell ref="A5:C5"/>
    <mergeCell ref="A4:C4"/>
    <mergeCell ref="A6:C6"/>
    <mergeCell ref="A27:C27"/>
    <mergeCell ref="R4:R5"/>
    <mergeCell ref="O4:O5"/>
    <mergeCell ref="H4:H5"/>
    <mergeCell ref="N4:N5"/>
    <mergeCell ref="J4:J5"/>
    <mergeCell ref="M4:M5"/>
    <mergeCell ref="A124:C124"/>
    <mergeCell ref="A66:C66"/>
    <mergeCell ref="A87:C87"/>
    <mergeCell ref="A123:C123"/>
    <mergeCell ref="A122:C122"/>
    <mergeCell ref="A115:C115"/>
    <mergeCell ref="A83:C83"/>
    <mergeCell ref="A84:C84"/>
    <mergeCell ref="A85:C85"/>
    <mergeCell ref="A73:C73"/>
    <mergeCell ref="A47:C47"/>
    <mergeCell ref="A21:C21"/>
    <mergeCell ref="K4:K5"/>
    <mergeCell ref="D24:G24"/>
    <mergeCell ref="A13:C13"/>
    <mergeCell ref="A18:C18"/>
    <mergeCell ref="A10:C10"/>
    <mergeCell ref="A11:C11"/>
    <mergeCell ref="A34:C34"/>
    <mergeCell ref="A25:C25"/>
    <mergeCell ref="H3:K3"/>
    <mergeCell ref="D6:G6"/>
    <mergeCell ref="A23:C23"/>
    <mergeCell ref="A9:C9"/>
    <mergeCell ref="A12:C12"/>
    <mergeCell ref="A22:C22"/>
    <mergeCell ref="A20:C20"/>
    <mergeCell ref="A17:C17"/>
    <mergeCell ref="A7:C7"/>
    <mergeCell ref="A64:C64"/>
    <mergeCell ref="A26:C26"/>
    <mergeCell ref="A33:C33"/>
    <mergeCell ref="A28:C28"/>
    <mergeCell ref="A44:C44"/>
    <mergeCell ref="A29:C29"/>
    <mergeCell ref="A30:C30"/>
    <mergeCell ref="A31:C31"/>
    <mergeCell ref="A32:C32"/>
    <mergeCell ref="A45:C45"/>
    <mergeCell ref="A14:C14"/>
    <mergeCell ref="D67:G67"/>
    <mergeCell ref="A35:C35"/>
    <mergeCell ref="A36:C36"/>
    <mergeCell ref="D28:G28"/>
    <mergeCell ref="A37:C37"/>
    <mergeCell ref="A61:C61"/>
    <mergeCell ref="A62:C62"/>
    <mergeCell ref="A58:C58"/>
    <mergeCell ref="A63:C63"/>
    <mergeCell ref="A118:C118"/>
    <mergeCell ref="A119:C119"/>
    <mergeCell ref="A112:C112"/>
    <mergeCell ref="A1:B1"/>
    <mergeCell ref="A2:B2"/>
    <mergeCell ref="C1:D1"/>
    <mergeCell ref="A19:C19"/>
    <mergeCell ref="A16:C16"/>
    <mergeCell ref="A3:C3"/>
    <mergeCell ref="A15:C15"/>
    <mergeCell ref="A75:C75"/>
    <mergeCell ref="A89:C89"/>
    <mergeCell ref="A90:C90"/>
    <mergeCell ref="A74:C74"/>
    <mergeCell ref="A121:C121"/>
    <mergeCell ref="A117:C117"/>
    <mergeCell ref="A86:C86"/>
    <mergeCell ref="A120:C120"/>
    <mergeCell ref="A114:C114"/>
    <mergeCell ref="A116:C116"/>
    <mergeCell ref="A76:C76"/>
    <mergeCell ref="A78:C78"/>
    <mergeCell ref="A71:C71"/>
    <mergeCell ref="A72:C72"/>
    <mergeCell ref="A81:C81"/>
    <mergeCell ref="A111:C111"/>
    <mergeCell ref="A88:C88"/>
    <mergeCell ref="A82:C82"/>
    <mergeCell ref="A80:C80"/>
    <mergeCell ref="A77:C77"/>
    <mergeCell ref="A99:C99"/>
    <mergeCell ref="A100:C100"/>
    <mergeCell ref="A96:C96"/>
    <mergeCell ref="A60:C60"/>
    <mergeCell ref="A65:C65"/>
    <mergeCell ref="A95:C95"/>
    <mergeCell ref="A94:C94"/>
    <mergeCell ref="A69:C69"/>
    <mergeCell ref="A70:C70"/>
    <mergeCell ref="A92:C92"/>
    <mergeCell ref="A59:C59"/>
    <mergeCell ref="A79:C79"/>
    <mergeCell ref="A68:C68"/>
    <mergeCell ref="A113:C113"/>
    <mergeCell ref="A91:C91"/>
    <mergeCell ref="A93:C93"/>
    <mergeCell ref="A97:C97"/>
    <mergeCell ref="A98:C98"/>
    <mergeCell ref="A109:C109"/>
    <mergeCell ref="A110:C110"/>
    <mergeCell ref="A46:C46"/>
    <mergeCell ref="A48:C48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A38:C38"/>
    <mergeCell ref="A39:C39"/>
    <mergeCell ref="A40:C40"/>
    <mergeCell ref="A41:C41"/>
    <mergeCell ref="A42:C42"/>
    <mergeCell ref="A43:C43"/>
    <mergeCell ref="A56:C56"/>
    <mergeCell ref="A57:C57"/>
    <mergeCell ref="A49:C49"/>
    <mergeCell ref="A50:C50"/>
    <mergeCell ref="A53:C53"/>
    <mergeCell ref="A54:C54"/>
    <mergeCell ref="A51:C51"/>
    <mergeCell ref="A52:C52"/>
  </mergeCells>
  <printOptions/>
  <pageMargins left="0.7874015748031497" right="0.7874015748031497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8"/>
  <sheetViews>
    <sheetView zoomScalePageLayoutView="0" workbookViewId="0" topLeftCell="A19">
      <selection activeCell="F64" sqref="F64"/>
    </sheetView>
  </sheetViews>
  <sheetFormatPr defaultColWidth="9.00390625" defaultRowHeight="12.75"/>
  <cols>
    <col min="1" max="2" width="9.75390625" style="0" customWidth="1"/>
    <col min="3" max="3" width="12.00390625" style="0" customWidth="1"/>
    <col min="4" max="4" width="7.625" style="0" customWidth="1"/>
    <col min="5" max="6" width="6.00390625" style="0" customWidth="1"/>
    <col min="7" max="7" width="5.875" style="0" customWidth="1"/>
    <col min="8" max="8" width="7.00390625" style="0" customWidth="1"/>
    <col min="9" max="9" width="6.00390625" style="0" customWidth="1"/>
    <col min="10" max="11" width="7.00390625" style="0" customWidth="1"/>
    <col min="12" max="12" width="6.00390625" style="0" customWidth="1"/>
    <col min="13" max="13" width="5.75390625" style="0" customWidth="1"/>
    <col min="14" max="14" width="6.375" style="0" customWidth="1"/>
    <col min="15" max="15" width="5.875" style="0" customWidth="1"/>
    <col min="16" max="18" width="6.875" style="0" customWidth="1"/>
    <col min="19" max="19" width="5.75390625" style="0" customWidth="1"/>
  </cols>
  <sheetData>
    <row r="1" spans="1:19" ht="12.75">
      <c r="A1" s="312" t="s">
        <v>118</v>
      </c>
      <c r="B1" s="313"/>
      <c r="C1" s="313" t="s">
        <v>442</v>
      </c>
      <c r="D1" s="313"/>
      <c r="E1" s="313"/>
      <c r="F1" s="313"/>
      <c r="G1" s="150"/>
      <c r="H1" s="311" t="s">
        <v>159</v>
      </c>
      <c r="I1" s="311"/>
      <c r="J1" s="311"/>
      <c r="K1" s="97"/>
      <c r="L1" s="97"/>
      <c r="M1" s="97"/>
      <c r="N1" s="97"/>
      <c r="O1" s="97"/>
      <c r="P1" s="97"/>
      <c r="Q1" s="97"/>
      <c r="R1" s="97"/>
      <c r="S1" s="97"/>
    </row>
    <row r="2" spans="1:19" ht="12.75">
      <c r="A2" s="320" t="s">
        <v>134</v>
      </c>
      <c r="B2" s="321"/>
      <c r="C2" s="321" t="s">
        <v>259</v>
      </c>
      <c r="D2" s="321"/>
      <c r="E2" s="321"/>
      <c r="F2" s="321"/>
      <c r="G2" s="321"/>
      <c r="H2" s="324"/>
      <c r="I2" s="324"/>
      <c r="J2" s="324"/>
      <c r="K2" s="95"/>
      <c r="L2" s="95"/>
      <c r="M2" s="95"/>
      <c r="N2" s="95"/>
      <c r="O2" s="95"/>
      <c r="P2" s="95"/>
      <c r="Q2" s="95"/>
      <c r="R2" s="95"/>
      <c r="S2" s="95"/>
    </row>
    <row r="3" spans="1:19" ht="15">
      <c r="A3" s="317" t="s">
        <v>389</v>
      </c>
      <c r="B3" s="318"/>
      <c r="C3" s="319"/>
      <c r="D3" s="106" t="s">
        <v>3</v>
      </c>
      <c r="E3" s="104" t="s">
        <v>4</v>
      </c>
      <c r="F3" s="104" t="s">
        <v>5</v>
      </c>
      <c r="G3" s="104" t="s">
        <v>6</v>
      </c>
      <c r="H3" s="306" t="s">
        <v>7</v>
      </c>
      <c r="I3" s="306"/>
      <c r="J3" s="306"/>
      <c r="K3" s="306"/>
      <c r="L3" s="306" t="s">
        <v>129</v>
      </c>
      <c r="M3" s="306"/>
      <c r="N3" s="306"/>
      <c r="O3" s="306"/>
      <c r="P3" s="306" t="s">
        <v>133</v>
      </c>
      <c r="Q3" s="306"/>
      <c r="R3" s="306"/>
      <c r="S3" s="306"/>
    </row>
    <row r="4" spans="1:19" ht="15">
      <c r="A4" s="314" t="s">
        <v>1</v>
      </c>
      <c r="B4" s="315"/>
      <c r="C4" s="316"/>
      <c r="D4" s="106" t="s">
        <v>160</v>
      </c>
      <c r="E4" s="104" t="s">
        <v>164</v>
      </c>
      <c r="F4" s="104" t="s">
        <v>164</v>
      </c>
      <c r="G4" s="104" t="s">
        <v>164</v>
      </c>
      <c r="H4" s="306" t="s">
        <v>8</v>
      </c>
      <c r="I4" s="306" t="s">
        <v>9</v>
      </c>
      <c r="J4" s="306" t="s">
        <v>10</v>
      </c>
      <c r="K4" s="98" t="s">
        <v>132</v>
      </c>
      <c r="L4" s="306" t="s">
        <v>127</v>
      </c>
      <c r="M4" s="306" t="s">
        <v>120</v>
      </c>
      <c r="N4" s="306" t="s">
        <v>121</v>
      </c>
      <c r="O4" s="306" t="s">
        <v>128</v>
      </c>
      <c r="P4" s="306" t="s">
        <v>122</v>
      </c>
      <c r="Q4" s="306" t="s">
        <v>123</v>
      </c>
      <c r="R4" s="306" t="s">
        <v>124</v>
      </c>
      <c r="S4" s="306" t="s">
        <v>125</v>
      </c>
    </row>
    <row r="5" spans="1:19" ht="12.75">
      <c r="A5" s="308" t="s">
        <v>2</v>
      </c>
      <c r="B5" s="309"/>
      <c r="C5" s="310"/>
      <c r="D5" s="102" t="s">
        <v>131</v>
      </c>
      <c r="E5" s="101"/>
      <c r="F5" s="101"/>
      <c r="G5" s="101"/>
      <c r="H5" s="307"/>
      <c r="I5" s="307"/>
      <c r="J5" s="307"/>
      <c r="K5" s="99" t="s">
        <v>148</v>
      </c>
      <c r="L5" s="307"/>
      <c r="M5" s="307"/>
      <c r="N5" s="307"/>
      <c r="O5" s="307"/>
      <c r="P5" s="307"/>
      <c r="Q5" s="307"/>
      <c r="R5" s="307"/>
      <c r="S5" s="307"/>
    </row>
    <row r="6" spans="1:19" ht="12.75">
      <c r="A6" s="322"/>
      <c r="B6" s="322"/>
      <c r="C6" s="322"/>
      <c r="D6" s="323" t="s">
        <v>11</v>
      </c>
      <c r="E6" s="306"/>
      <c r="F6" s="306"/>
      <c r="G6" s="306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12.75">
      <c r="A7" s="208" t="s">
        <v>390</v>
      </c>
      <c r="B7" s="209"/>
      <c r="C7" s="210"/>
      <c r="D7" s="59" t="s">
        <v>288</v>
      </c>
      <c r="E7" s="34">
        <v>250</v>
      </c>
      <c r="F7" s="34"/>
      <c r="G7" s="34"/>
      <c r="H7" s="3">
        <v>3.71</v>
      </c>
      <c r="I7" s="3">
        <v>4.47</v>
      </c>
      <c r="J7" s="3">
        <v>7.68</v>
      </c>
      <c r="K7" s="78">
        <v>89</v>
      </c>
      <c r="L7" s="6">
        <v>0.05</v>
      </c>
      <c r="M7" s="6">
        <v>0.83</v>
      </c>
      <c r="N7" s="6">
        <v>33</v>
      </c>
      <c r="O7" s="6">
        <v>0.17</v>
      </c>
      <c r="P7" s="6">
        <v>159.5</v>
      </c>
      <c r="Q7" s="6">
        <v>113.68</v>
      </c>
      <c r="R7" s="6">
        <v>17.68</v>
      </c>
      <c r="S7" s="6">
        <v>0.15</v>
      </c>
    </row>
    <row r="8" spans="1:19" ht="12.75">
      <c r="A8" s="201" t="s">
        <v>18</v>
      </c>
      <c r="B8" s="202"/>
      <c r="C8" s="203"/>
      <c r="D8" s="34"/>
      <c r="E8" s="117"/>
      <c r="F8" s="66">
        <v>125</v>
      </c>
      <c r="G8" s="66">
        <v>125</v>
      </c>
      <c r="H8" s="1"/>
      <c r="I8" s="1"/>
      <c r="J8" s="1"/>
      <c r="K8" s="78"/>
      <c r="L8" s="5"/>
      <c r="M8" s="5"/>
      <c r="N8" s="5"/>
      <c r="O8" s="5"/>
      <c r="P8" s="5"/>
      <c r="Q8" s="5"/>
      <c r="R8" s="5"/>
      <c r="S8" s="5"/>
    </row>
    <row r="9" spans="1:19" ht="12.75">
      <c r="A9" s="201" t="s">
        <v>224</v>
      </c>
      <c r="B9" s="202"/>
      <c r="C9" s="203"/>
      <c r="D9" s="34"/>
      <c r="E9" s="117"/>
      <c r="F9" s="66">
        <v>137.5</v>
      </c>
      <c r="G9" s="66">
        <v>137.5</v>
      </c>
      <c r="H9" s="1"/>
      <c r="I9" s="1"/>
      <c r="J9" s="1"/>
      <c r="K9" s="78"/>
      <c r="L9" s="5"/>
      <c r="M9" s="5"/>
      <c r="N9" s="5"/>
      <c r="O9" s="5"/>
      <c r="P9" s="5"/>
      <c r="Q9" s="5"/>
      <c r="R9" s="5"/>
      <c r="S9" s="5"/>
    </row>
    <row r="10" spans="1:19" ht="12.75">
      <c r="A10" s="201" t="s">
        <v>39</v>
      </c>
      <c r="B10" s="202"/>
      <c r="C10" s="203"/>
      <c r="D10" s="34"/>
      <c r="E10" s="117"/>
      <c r="F10" s="66">
        <v>15</v>
      </c>
      <c r="G10" s="66">
        <v>15</v>
      </c>
      <c r="H10" s="1"/>
      <c r="I10" s="1"/>
      <c r="J10" s="1"/>
      <c r="K10" s="78"/>
      <c r="L10" s="5"/>
      <c r="M10" s="5"/>
      <c r="N10" s="5"/>
      <c r="O10" s="5"/>
      <c r="P10" s="5"/>
      <c r="Q10" s="5"/>
      <c r="R10" s="5"/>
      <c r="S10" s="5"/>
    </row>
    <row r="11" spans="1:19" ht="12.75">
      <c r="A11" s="201" t="s">
        <v>33</v>
      </c>
      <c r="B11" s="202"/>
      <c r="C11" s="203"/>
      <c r="D11" s="34"/>
      <c r="E11" s="117"/>
      <c r="F11" s="66">
        <v>2</v>
      </c>
      <c r="G11" s="66">
        <v>2</v>
      </c>
      <c r="H11" s="1"/>
      <c r="I11" s="1"/>
      <c r="J11" s="1"/>
      <c r="K11" s="78"/>
      <c r="L11" s="5"/>
      <c r="M11" s="5"/>
      <c r="N11" s="5"/>
      <c r="O11" s="5"/>
      <c r="P11" s="5"/>
      <c r="Q11" s="5"/>
      <c r="R11" s="5"/>
      <c r="S11" s="5"/>
    </row>
    <row r="12" spans="1:19" ht="12.75">
      <c r="A12" s="201" t="s">
        <v>19</v>
      </c>
      <c r="B12" s="202"/>
      <c r="C12" s="203"/>
      <c r="D12" s="34"/>
      <c r="E12" s="117"/>
      <c r="F12" s="66">
        <v>2.5</v>
      </c>
      <c r="G12" s="66">
        <v>2.5</v>
      </c>
      <c r="H12" s="1"/>
      <c r="I12" s="1"/>
      <c r="J12" s="1"/>
      <c r="K12" s="78"/>
      <c r="L12" s="5"/>
      <c r="M12" s="5"/>
      <c r="N12" s="5"/>
      <c r="O12" s="5"/>
      <c r="P12" s="5"/>
      <c r="Q12" s="5"/>
      <c r="R12" s="5"/>
      <c r="S12" s="5"/>
    </row>
    <row r="13" spans="1:19" ht="12.75">
      <c r="A13" s="201" t="s">
        <v>20</v>
      </c>
      <c r="B13" s="202"/>
      <c r="C13" s="203"/>
      <c r="D13" s="120"/>
      <c r="E13" s="121"/>
      <c r="F13" s="76">
        <v>0.4</v>
      </c>
      <c r="G13" s="76">
        <v>0.4</v>
      </c>
      <c r="H13" s="1"/>
      <c r="I13" s="1"/>
      <c r="J13" s="1"/>
      <c r="K13" s="78"/>
      <c r="L13" s="5"/>
      <c r="M13" s="5"/>
      <c r="N13" s="5"/>
      <c r="O13" s="5"/>
      <c r="P13" s="5"/>
      <c r="Q13" s="5"/>
      <c r="R13" s="5"/>
      <c r="S13" s="5"/>
    </row>
    <row r="14" spans="1:19" ht="14.25" customHeight="1">
      <c r="A14" s="264" t="s">
        <v>267</v>
      </c>
      <c r="B14" s="265"/>
      <c r="C14" s="266"/>
      <c r="D14" s="152" t="s">
        <v>206</v>
      </c>
      <c r="E14" s="141">
        <v>50</v>
      </c>
      <c r="F14" s="141"/>
      <c r="G14" s="141"/>
      <c r="H14" s="113">
        <v>5.71</v>
      </c>
      <c r="I14" s="113">
        <v>7.58</v>
      </c>
      <c r="J14" s="113">
        <v>3.04</v>
      </c>
      <c r="K14" s="113">
        <v>103</v>
      </c>
      <c r="L14" s="113">
        <v>0.05</v>
      </c>
      <c r="M14" s="113">
        <v>0.1</v>
      </c>
      <c r="N14" s="113">
        <v>116</v>
      </c>
      <c r="O14" s="113">
        <v>0.2</v>
      </c>
      <c r="P14" s="113">
        <v>41.4</v>
      </c>
      <c r="Q14" s="113">
        <v>89.6</v>
      </c>
      <c r="R14" s="113">
        <v>6.77</v>
      </c>
      <c r="S14" s="113">
        <v>1.07</v>
      </c>
    </row>
    <row r="15" spans="1:19" ht="14.25" customHeight="1">
      <c r="A15" s="273" t="s">
        <v>46</v>
      </c>
      <c r="B15" s="304"/>
      <c r="C15" s="305"/>
      <c r="D15" s="152"/>
      <c r="E15" s="154"/>
      <c r="F15" s="154">
        <v>40</v>
      </c>
      <c r="G15" s="154">
        <v>40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ht="14.25" customHeight="1">
      <c r="A16" s="273" t="s">
        <v>18</v>
      </c>
      <c r="B16" s="304"/>
      <c r="C16" s="305"/>
      <c r="D16" s="152"/>
      <c r="E16" s="141"/>
      <c r="F16" s="154">
        <v>13</v>
      </c>
      <c r="G16" s="154">
        <v>13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1:19" ht="14.25" customHeight="1">
      <c r="A17" s="267" t="s">
        <v>32</v>
      </c>
      <c r="B17" s="304"/>
      <c r="C17" s="305"/>
      <c r="D17" s="152"/>
      <c r="E17" s="141"/>
      <c r="F17" s="154">
        <v>3</v>
      </c>
      <c r="G17" s="154">
        <v>3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1:19" ht="14.25" customHeight="1">
      <c r="A18" s="273" t="s">
        <v>33</v>
      </c>
      <c r="B18" s="304"/>
      <c r="C18" s="305"/>
      <c r="D18" s="152"/>
      <c r="E18" s="141"/>
      <c r="F18" s="154">
        <v>3</v>
      </c>
      <c r="G18" s="154">
        <v>3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1:19" ht="14.25" customHeight="1">
      <c r="A19" s="273" t="s">
        <v>30</v>
      </c>
      <c r="B19" s="304"/>
      <c r="C19" s="305"/>
      <c r="D19" s="152"/>
      <c r="E19" s="141"/>
      <c r="F19" s="154">
        <v>5</v>
      </c>
      <c r="G19" s="154">
        <v>5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1:19" ht="14.25" customHeight="1">
      <c r="A20" s="273" t="s">
        <v>20</v>
      </c>
      <c r="B20" s="304"/>
      <c r="C20" s="305"/>
      <c r="D20" s="152"/>
      <c r="E20" s="141"/>
      <c r="F20" s="154">
        <v>0.2</v>
      </c>
      <c r="G20" s="154">
        <v>0.2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1:19" s="85" customFormat="1" ht="12.75">
      <c r="A21" s="267" t="s">
        <v>224</v>
      </c>
      <c r="B21" s="268"/>
      <c r="C21" s="269"/>
      <c r="D21" s="153"/>
      <c r="E21" s="119"/>
      <c r="F21" s="119">
        <v>137.5</v>
      </c>
      <c r="G21" s="119">
        <v>137.5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2.75">
      <c r="A22" s="225" t="s">
        <v>236</v>
      </c>
      <c r="B22" s="226"/>
      <c r="C22" s="227"/>
      <c r="D22" s="54" t="s">
        <v>237</v>
      </c>
      <c r="E22" s="54">
        <v>200</v>
      </c>
      <c r="F22" s="54"/>
      <c r="G22" s="54"/>
      <c r="H22" s="54">
        <v>3.6</v>
      </c>
      <c r="I22" s="54">
        <v>2.67</v>
      </c>
      <c r="J22" s="54">
        <v>29.2</v>
      </c>
      <c r="K22" s="54">
        <v>155.2</v>
      </c>
      <c r="L22" s="59">
        <v>0.03</v>
      </c>
      <c r="M22" s="59">
        <v>1.47</v>
      </c>
      <c r="N22" s="59">
        <v>0</v>
      </c>
      <c r="O22" s="59">
        <v>0</v>
      </c>
      <c r="P22" s="59">
        <v>158.67</v>
      </c>
      <c r="Q22" s="59">
        <v>132</v>
      </c>
      <c r="R22" s="59">
        <v>29.33</v>
      </c>
      <c r="S22" s="59">
        <v>2.4</v>
      </c>
    </row>
    <row r="23" spans="1:19" ht="12.75">
      <c r="A23" s="261" t="s">
        <v>18</v>
      </c>
      <c r="B23" s="262"/>
      <c r="C23" s="263"/>
      <c r="D23" s="54"/>
      <c r="E23" s="54"/>
      <c r="F23" s="76">
        <v>100</v>
      </c>
      <c r="G23" s="76">
        <v>100</v>
      </c>
      <c r="H23" s="54"/>
      <c r="I23" s="54"/>
      <c r="J23" s="54"/>
      <c r="K23" s="54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217" t="s">
        <v>293</v>
      </c>
      <c r="B24" s="218"/>
      <c r="C24" s="219"/>
      <c r="D24" s="53"/>
      <c r="E24" s="53"/>
      <c r="F24" s="53">
        <v>13</v>
      </c>
      <c r="G24" s="53">
        <v>13</v>
      </c>
      <c r="H24" s="53"/>
      <c r="I24" s="53"/>
      <c r="J24" s="53"/>
      <c r="K24" s="53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217" t="s">
        <v>239</v>
      </c>
      <c r="B25" s="218"/>
      <c r="C25" s="219"/>
      <c r="D25" s="53"/>
      <c r="E25" s="53"/>
      <c r="F25" s="53">
        <v>5</v>
      </c>
      <c r="G25" s="53">
        <v>5</v>
      </c>
      <c r="H25" s="53"/>
      <c r="I25" s="53"/>
      <c r="J25" s="53"/>
      <c r="K25" s="53"/>
      <c r="L25" s="11"/>
      <c r="M25" s="11"/>
      <c r="N25" s="11"/>
      <c r="O25" s="11"/>
      <c r="P25" s="11"/>
      <c r="Q25" s="11"/>
      <c r="R25" s="11"/>
      <c r="S25" s="11"/>
    </row>
    <row r="26" spans="1:19" ht="12.75">
      <c r="A26" s="217" t="s">
        <v>224</v>
      </c>
      <c r="B26" s="218"/>
      <c r="C26" s="219"/>
      <c r="D26" s="53"/>
      <c r="E26" s="53"/>
      <c r="F26" s="53">
        <v>120</v>
      </c>
      <c r="G26" s="53">
        <v>120</v>
      </c>
      <c r="H26" s="53"/>
      <c r="I26" s="53"/>
      <c r="J26" s="53"/>
      <c r="K26" s="53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195" t="s">
        <v>61</v>
      </c>
      <c r="B27" s="196"/>
      <c r="C27" s="197"/>
      <c r="D27" s="11"/>
      <c r="E27" s="46">
        <v>35</v>
      </c>
      <c r="F27" s="46"/>
      <c r="G27" s="46"/>
      <c r="H27" s="6">
        <v>2.78</v>
      </c>
      <c r="I27" s="6">
        <v>0.35</v>
      </c>
      <c r="J27" s="6">
        <v>17</v>
      </c>
      <c r="K27" s="41">
        <v>82.32</v>
      </c>
      <c r="L27" s="59">
        <v>0.04</v>
      </c>
      <c r="M27" s="59">
        <v>0</v>
      </c>
      <c r="N27" s="59">
        <v>0</v>
      </c>
      <c r="O27" s="59">
        <v>0.1</v>
      </c>
      <c r="P27" s="59">
        <v>7.04</v>
      </c>
      <c r="Q27" s="59">
        <v>9.57</v>
      </c>
      <c r="R27" s="59">
        <v>4.57</v>
      </c>
      <c r="S27" s="59">
        <v>0.42</v>
      </c>
    </row>
    <row r="28" spans="1:19" ht="12.75">
      <c r="A28" s="195" t="s">
        <v>426</v>
      </c>
      <c r="B28" s="196"/>
      <c r="C28" s="197"/>
      <c r="D28" s="11"/>
      <c r="E28" s="46">
        <v>15</v>
      </c>
      <c r="F28" s="46"/>
      <c r="G28" s="46"/>
      <c r="H28" s="46">
        <v>0.84</v>
      </c>
      <c r="I28" s="46">
        <v>0.16</v>
      </c>
      <c r="J28" s="46">
        <v>7.4</v>
      </c>
      <c r="K28" s="48">
        <v>34.51</v>
      </c>
      <c r="L28" s="59">
        <v>0.15</v>
      </c>
      <c r="M28" s="59">
        <v>0</v>
      </c>
      <c r="N28" s="59">
        <v>0</v>
      </c>
      <c r="O28" s="59">
        <v>0</v>
      </c>
      <c r="P28" s="59">
        <v>3.45</v>
      </c>
      <c r="Q28" s="59">
        <v>15.91</v>
      </c>
      <c r="R28" s="59">
        <v>3.75</v>
      </c>
      <c r="S28" s="59">
        <v>0.46</v>
      </c>
    </row>
    <row r="29" spans="1:19" ht="14.25" customHeight="1">
      <c r="A29" s="301" t="s">
        <v>277</v>
      </c>
      <c r="B29" s="302"/>
      <c r="C29" s="303"/>
      <c r="D29" s="151" t="s">
        <v>23</v>
      </c>
      <c r="E29" s="141">
        <v>10</v>
      </c>
      <c r="F29" s="141"/>
      <c r="G29" s="141"/>
      <c r="H29" s="54">
        <v>0.08</v>
      </c>
      <c r="I29" s="54">
        <v>7.25</v>
      </c>
      <c r="J29" s="54">
        <v>0.13</v>
      </c>
      <c r="K29" s="62">
        <v>66</v>
      </c>
      <c r="L29" s="46">
        <v>0</v>
      </c>
      <c r="M29" s="46">
        <v>0</v>
      </c>
      <c r="N29" s="46">
        <v>40</v>
      </c>
      <c r="O29" s="46">
        <v>0.01</v>
      </c>
      <c r="P29" s="46">
        <v>2.4</v>
      </c>
      <c r="Q29" s="46">
        <v>3</v>
      </c>
      <c r="R29" s="46">
        <v>0</v>
      </c>
      <c r="S29" s="46">
        <v>0.02</v>
      </c>
    </row>
    <row r="30" spans="1:22" ht="12.75">
      <c r="A30" s="301" t="s">
        <v>12</v>
      </c>
      <c r="B30" s="302"/>
      <c r="C30" s="303"/>
      <c r="D30" s="151"/>
      <c r="E30" s="141"/>
      <c r="F30" s="141"/>
      <c r="G30" s="141"/>
      <c r="H30" s="113">
        <f aca="true" t="shared" si="0" ref="H30:S30">SUM(H14:H29)</f>
        <v>13.01</v>
      </c>
      <c r="I30" s="113">
        <f t="shared" si="0"/>
        <v>18.009999999999998</v>
      </c>
      <c r="J30" s="113">
        <f t="shared" si="0"/>
        <v>56.77</v>
      </c>
      <c r="K30" s="113">
        <f t="shared" si="0"/>
        <v>441.03</v>
      </c>
      <c r="L30" s="113">
        <f t="shared" si="0"/>
        <v>0.27</v>
      </c>
      <c r="M30" s="113">
        <f t="shared" si="0"/>
        <v>1.57</v>
      </c>
      <c r="N30" s="113">
        <f t="shared" si="0"/>
        <v>156</v>
      </c>
      <c r="O30" s="113">
        <f t="shared" si="0"/>
        <v>0.31000000000000005</v>
      </c>
      <c r="P30" s="113">
        <f t="shared" si="0"/>
        <v>212.95999999999998</v>
      </c>
      <c r="Q30" s="113">
        <f t="shared" si="0"/>
        <v>250.07999999999998</v>
      </c>
      <c r="R30" s="113">
        <f t="shared" si="0"/>
        <v>44.419999999999995</v>
      </c>
      <c r="S30" s="113">
        <f t="shared" si="0"/>
        <v>4.369999999999999</v>
      </c>
      <c r="T30" s="107"/>
      <c r="U30" s="107"/>
      <c r="V30" s="107"/>
    </row>
    <row r="31" spans="1:19" ht="12.75">
      <c r="A31" s="301"/>
      <c r="B31" s="302"/>
      <c r="C31" s="303"/>
      <c r="D31" s="325" t="s">
        <v>13</v>
      </c>
      <c r="E31" s="306"/>
      <c r="F31" s="306"/>
      <c r="G31" s="306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19" ht="12.75">
      <c r="A32" s="264" t="s">
        <v>48</v>
      </c>
      <c r="B32" s="265"/>
      <c r="C32" s="266"/>
      <c r="D32" s="142" t="s">
        <v>93</v>
      </c>
      <c r="E32" s="142" t="s">
        <v>201</v>
      </c>
      <c r="F32" s="101"/>
      <c r="G32" s="108"/>
      <c r="H32" s="26">
        <v>1.52</v>
      </c>
      <c r="I32" s="3">
        <v>1.35</v>
      </c>
      <c r="J32" s="26">
        <v>15.9</v>
      </c>
      <c r="K32" s="37">
        <v>81</v>
      </c>
      <c r="L32" s="6">
        <v>0.04</v>
      </c>
      <c r="M32" s="6">
        <v>1.33</v>
      </c>
      <c r="N32" s="6">
        <v>10</v>
      </c>
      <c r="O32" s="6">
        <v>0.16</v>
      </c>
      <c r="P32" s="6">
        <v>126.6</v>
      </c>
      <c r="Q32" s="6">
        <v>92.8</v>
      </c>
      <c r="R32" s="6">
        <v>15.4</v>
      </c>
      <c r="S32" s="6">
        <v>0.41</v>
      </c>
    </row>
    <row r="33" spans="1:19" ht="12.75">
      <c r="A33" s="270" t="s">
        <v>18</v>
      </c>
      <c r="B33" s="271"/>
      <c r="C33" s="272"/>
      <c r="D33" s="110"/>
      <c r="E33" s="103"/>
      <c r="F33" s="140">
        <v>50</v>
      </c>
      <c r="G33" s="140">
        <v>50</v>
      </c>
      <c r="H33" s="99"/>
      <c r="I33" s="99"/>
      <c r="J33" s="99"/>
      <c r="K33" s="99"/>
      <c r="L33" s="99"/>
      <c r="M33" s="105"/>
      <c r="N33" s="99"/>
      <c r="O33" s="99"/>
      <c r="P33" s="99"/>
      <c r="Q33" s="99"/>
      <c r="R33" s="99"/>
      <c r="S33" s="99"/>
    </row>
    <row r="34" spans="1:19" ht="12.75">
      <c r="A34" s="267" t="s">
        <v>331</v>
      </c>
      <c r="B34" s="268"/>
      <c r="C34" s="269"/>
      <c r="D34" s="110"/>
      <c r="E34" s="103"/>
      <c r="F34" s="140">
        <v>0.4</v>
      </c>
      <c r="G34" s="140">
        <v>0.4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1:19" ht="12.75">
      <c r="A35" s="273" t="s">
        <v>293</v>
      </c>
      <c r="B35" s="271"/>
      <c r="C35" s="272"/>
      <c r="D35" s="110"/>
      <c r="E35" s="103"/>
      <c r="F35" s="140">
        <v>10</v>
      </c>
      <c r="G35" s="140">
        <v>10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12.75">
      <c r="A36" s="270" t="s">
        <v>224</v>
      </c>
      <c r="B36" s="271"/>
      <c r="C36" s="272"/>
      <c r="D36" s="110"/>
      <c r="E36" s="103"/>
      <c r="F36" s="140">
        <v>100</v>
      </c>
      <c r="G36" s="140">
        <v>100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12.75">
      <c r="A37" s="229" t="s">
        <v>279</v>
      </c>
      <c r="B37" s="230"/>
      <c r="C37" s="231"/>
      <c r="D37" s="59"/>
      <c r="E37" s="59">
        <v>15</v>
      </c>
      <c r="F37" s="59"/>
      <c r="G37" s="60"/>
      <c r="H37" s="55">
        <v>1.54</v>
      </c>
      <c r="I37" s="55">
        <v>1.14</v>
      </c>
      <c r="J37" s="55">
        <v>11.77</v>
      </c>
      <c r="K37" s="90">
        <v>63.51</v>
      </c>
      <c r="L37" s="59">
        <v>0.02</v>
      </c>
      <c r="M37" s="59">
        <v>0</v>
      </c>
      <c r="N37" s="59">
        <v>9.77</v>
      </c>
      <c r="O37" s="59">
        <v>0</v>
      </c>
      <c r="P37" s="59">
        <v>6.16</v>
      </c>
      <c r="Q37" s="59">
        <v>13.08</v>
      </c>
      <c r="R37" s="59">
        <v>2.25</v>
      </c>
      <c r="S37" s="59">
        <v>0.15</v>
      </c>
    </row>
    <row r="38" spans="1:19" ht="12.75">
      <c r="A38" s="301" t="s">
        <v>12</v>
      </c>
      <c r="B38" s="302"/>
      <c r="C38" s="303"/>
      <c r="D38" s="151"/>
      <c r="E38" s="141"/>
      <c r="F38" s="141"/>
      <c r="G38" s="141"/>
      <c r="H38" s="113">
        <f aca="true" t="shared" si="1" ref="H38:S38">SUM(H32:H37)</f>
        <v>3.06</v>
      </c>
      <c r="I38" s="113">
        <f t="shared" si="1"/>
        <v>2.49</v>
      </c>
      <c r="J38" s="113">
        <f t="shared" si="1"/>
        <v>27.67</v>
      </c>
      <c r="K38" s="113">
        <f t="shared" si="1"/>
        <v>144.51</v>
      </c>
      <c r="L38" s="113">
        <f t="shared" si="1"/>
        <v>0.06</v>
      </c>
      <c r="M38" s="113">
        <f t="shared" si="1"/>
        <v>1.33</v>
      </c>
      <c r="N38" s="113">
        <f t="shared" si="1"/>
        <v>19.77</v>
      </c>
      <c r="O38" s="113">
        <f t="shared" si="1"/>
        <v>0.16</v>
      </c>
      <c r="P38" s="113">
        <f t="shared" si="1"/>
        <v>132.76</v>
      </c>
      <c r="Q38" s="113">
        <f t="shared" si="1"/>
        <v>105.88</v>
      </c>
      <c r="R38" s="113">
        <f t="shared" si="1"/>
        <v>17.65</v>
      </c>
      <c r="S38" s="113">
        <f t="shared" si="1"/>
        <v>0.5599999999999999</v>
      </c>
    </row>
    <row r="39" spans="1:19" ht="12.75">
      <c r="A39" s="301"/>
      <c r="B39" s="302"/>
      <c r="C39" s="303"/>
      <c r="D39" s="325" t="s">
        <v>14</v>
      </c>
      <c r="E39" s="306"/>
      <c r="F39" s="306"/>
      <c r="G39" s="306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ht="12.75">
      <c r="A40" s="264" t="s">
        <v>212</v>
      </c>
      <c r="B40" s="265"/>
      <c r="C40" s="266"/>
      <c r="D40" s="152" t="s">
        <v>213</v>
      </c>
      <c r="E40" s="141">
        <v>250</v>
      </c>
      <c r="F40" s="141"/>
      <c r="G40" s="141"/>
      <c r="H40" s="113">
        <v>2.09</v>
      </c>
      <c r="I40" s="113">
        <v>5.09</v>
      </c>
      <c r="J40" s="113">
        <v>12.69</v>
      </c>
      <c r="K40" s="113">
        <v>114.5</v>
      </c>
      <c r="L40" s="113">
        <v>0.1</v>
      </c>
      <c r="M40" s="113">
        <v>13.13</v>
      </c>
      <c r="N40" s="113">
        <v>0</v>
      </c>
      <c r="O40" s="113">
        <v>0.07</v>
      </c>
      <c r="P40" s="113">
        <v>39.75</v>
      </c>
      <c r="Q40" s="113">
        <v>65.83</v>
      </c>
      <c r="R40" s="113">
        <v>28.08</v>
      </c>
      <c r="S40" s="113">
        <v>1.08</v>
      </c>
    </row>
    <row r="41" spans="1:19" ht="12.75">
      <c r="A41" s="270" t="s">
        <v>196</v>
      </c>
      <c r="B41" s="271"/>
      <c r="C41" s="272"/>
      <c r="D41" s="151"/>
      <c r="E41" s="141"/>
      <c r="F41" s="140">
        <v>100</v>
      </c>
      <c r="G41" s="140">
        <v>75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ht="12.75">
      <c r="A42" s="267" t="s">
        <v>56</v>
      </c>
      <c r="B42" s="268"/>
      <c r="C42" s="269"/>
      <c r="D42" s="151"/>
      <c r="E42" s="141"/>
      <c r="F42" s="140">
        <v>25</v>
      </c>
      <c r="G42" s="140">
        <v>20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12.75">
      <c r="A43" s="270" t="s">
        <v>27</v>
      </c>
      <c r="B43" s="271"/>
      <c r="C43" s="272"/>
      <c r="D43" s="151"/>
      <c r="E43" s="141"/>
      <c r="F43" s="140">
        <v>12.5</v>
      </c>
      <c r="G43" s="140">
        <v>10</v>
      </c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12.75">
      <c r="A44" s="270" t="s">
        <v>28</v>
      </c>
      <c r="B44" s="271"/>
      <c r="C44" s="272"/>
      <c r="D44" s="151"/>
      <c r="E44" s="141"/>
      <c r="F44" s="140">
        <v>12</v>
      </c>
      <c r="G44" s="140">
        <v>10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12.75">
      <c r="A45" s="270" t="s">
        <v>29</v>
      </c>
      <c r="B45" s="271"/>
      <c r="C45" s="272"/>
      <c r="D45" s="151"/>
      <c r="E45" s="141"/>
      <c r="F45" s="140">
        <v>5</v>
      </c>
      <c r="G45" s="140">
        <v>5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12.75">
      <c r="A46" s="270" t="s">
        <v>20</v>
      </c>
      <c r="B46" s="271"/>
      <c r="C46" s="272"/>
      <c r="D46" s="151"/>
      <c r="E46" s="141"/>
      <c r="F46" s="140">
        <v>1</v>
      </c>
      <c r="G46" s="140">
        <v>1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12.75">
      <c r="A47" s="267" t="s">
        <v>332</v>
      </c>
      <c r="B47" s="268"/>
      <c r="C47" s="269"/>
      <c r="D47" s="151"/>
      <c r="E47" s="141"/>
      <c r="F47" s="140">
        <v>16.25</v>
      </c>
      <c r="G47" s="140">
        <v>16.25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12.75">
      <c r="A48" s="201" t="s">
        <v>31</v>
      </c>
      <c r="B48" s="202"/>
      <c r="C48" s="203"/>
      <c r="D48" s="11"/>
      <c r="E48" s="11"/>
      <c r="F48" s="11">
        <v>0.02</v>
      </c>
      <c r="G48" s="11">
        <v>0.02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s="80" customFormat="1" ht="12.75">
      <c r="A49" s="270" t="s">
        <v>224</v>
      </c>
      <c r="B49" s="271"/>
      <c r="C49" s="272"/>
      <c r="D49" s="151"/>
      <c r="E49" s="141"/>
      <c r="F49" s="140">
        <v>175</v>
      </c>
      <c r="G49" s="140">
        <v>175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12.75">
      <c r="A50" s="264" t="s">
        <v>333</v>
      </c>
      <c r="B50" s="265"/>
      <c r="C50" s="266"/>
      <c r="D50" s="152" t="s">
        <v>193</v>
      </c>
      <c r="E50" s="141">
        <v>80</v>
      </c>
      <c r="F50" s="141"/>
      <c r="G50" s="141"/>
      <c r="H50" s="113">
        <v>11.55</v>
      </c>
      <c r="I50" s="113">
        <v>9.8</v>
      </c>
      <c r="J50" s="113">
        <v>3.02</v>
      </c>
      <c r="K50" s="113">
        <v>144.8</v>
      </c>
      <c r="L50" s="113">
        <v>0.02</v>
      </c>
      <c r="M50" s="113">
        <v>0.29</v>
      </c>
      <c r="N50" s="113">
        <v>13.52</v>
      </c>
      <c r="O50" s="113">
        <v>0.06</v>
      </c>
      <c r="P50" s="113">
        <v>26.86</v>
      </c>
      <c r="Q50" s="113">
        <v>99.94</v>
      </c>
      <c r="R50" s="113">
        <v>15.85</v>
      </c>
      <c r="S50" s="113">
        <v>1.58</v>
      </c>
    </row>
    <row r="51" spans="1:19" ht="12.75">
      <c r="A51" s="264" t="s">
        <v>334</v>
      </c>
      <c r="B51" s="265"/>
      <c r="C51" s="266"/>
      <c r="D51" s="151"/>
      <c r="E51" s="141"/>
      <c r="F51" s="140"/>
      <c r="G51" s="140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1:19" ht="12.75">
      <c r="A52" s="273" t="s">
        <v>255</v>
      </c>
      <c r="B52" s="304"/>
      <c r="C52" s="305"/>
      <c r="D52" s="151"/>
      <c r="E52" s="141"/>
      <c r="F52" s="140">
        <v>176</v>
      </c>
      <c r="G52" s="140">
        <v>130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12.75">
      <c r="A53" s="270" t="s">
        <v>28</v>
      </c>
      <c r="B53" s="271"/>
      <c r="C53" s="272"/>
      <c r="D53" s="141"/>
      <c r="E53" s="141"/>
      <c r="F53" s="140">
        <v>4</v>
      </c>
      <c r="G53" s="140">
        <v>3.2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1:19" ht="12.75">
      <c r="A54" s="267" t="s">
        <v>27</v>
      </c>
      <c r="B54" s="268"/>
      <c r="C54" s="269"/>
      <c r="D54" s="141"/>
      <c r="E54" s="141"/>
      <c r="F54" s="140">
        <v>20</v>
      </c>
      <c r="G54" s="140">
        <v>16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1:19" ht="12.75">
      <c r="A55" s="267" t="s">
        <v>27</v>
      </c>
      <c r="B55" s="268"/>
      <c r="C55" s="269"/>
      <c r="D55" s="141"/>
      <c r="E55" s="141"/>
      <c r="F55" s="140">
        <v>5</v>
      </c>
      <c r="G55" s="140">
        <v>4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1:19" ht="12.75">
      <c r="A56" s="270" t="s">
        <v>20</v>
      </c>
      <c r="B56" s="271"/>
      <c r="C56" s="272"/>
      <c r="D56" s="141"/>
      <c r="E56" s="141"/>
      <c r="F56" s="140">
        <v>0.5</v>
      </c>
      <c r="G56" s="140">
        <v>0.5</v>
      </c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1:19" s="80" customFormat="1" ht="12.75">
      <c r="A57" s="208" t="s">
        <v>341</v>
      </c>
      <c r="B57" s="209"/>
      <c r="C57" s="210"/>
      <c r="D57" s="59" t="s">
        <v>87</v>
      </c>
      <c r="E57" s="6">
        <v>30</v>
      </c>
      <c r="F57" s="135"/>
      <c r="G57" s="135"/>
      <c r="H57" s="6">
        <v>0.42</v>
      </c>
      <c r="I57" s="6">
        <v>1.49</v>
      </c>
      <c r="J57" s="6">
        <v>1.76</v>
      </c>
      <c r="K57" s="41">
        <v>22.23</v>
      </c>
      <c r="L57" s="6">
        <v>0.01</v>
      </c>
      <c r="M57" s="6">
        <v>0.01</v>
      </c>
      <c r="N57" s="6">
        <v>10.14</v>
      </c>
      <c r="O57" s="6">
        <v>0.01</v>
      </c>
      <c r="P57" s="6">
        <v>8.19</v>
      </c>
      <c r="Q57" s="6">
        <v>6.82</v>
      </c>
      <c r="R57" s="6">
        <v>1.58</v>
      </c>
      <c r="S57" s="6">
        <v>0.06</v>
      </c>
    </row>
    <row r="58" spans="1:19" s="80" customFormat="1" ht="12.75">
      <c r="A58" s="198" t="s">
        <v>30</v>
      </c>
      <c r="B58" s="199"/>
      <c r="C58" s="200"/>
      <c r="D58" s="59"/>
      <c r="E58" s="6"/>
      <c r="F58" s="135">
        <v>7.5</v>
      </c>
      <c r="G58" s="135">
        <v>7.5</v>
      </c>
      <c r="H58" s="6"/>
      <c r="I58" s="6"/>
      <c r="J58" s="6"/>
      <c r="K58" s="41"/>
      <c r="L58" s="6"/>
      <c r="M58" s="6"/>
      <c r="N58" s="6"/>
      <c r="O58" s="6"/>
      <c r="P58" s="6"/>
      <c r="Q58" s="6"/>
      <c r="R58" s="6"/>
      <c r="S58" s="6"/>
    </row>
    <row r="59" spans="1:21" s="80" customFormat="1" ht="12.75">
      <c r="A59" s="198" t="s">
        <v>32</v>
      </c>
      <c r="B59" s="199"/>
      <c r="C59" s="200"/>
      <c r="D59" s="59"/>
      <c r="E59" s="6"/>
      <c r="F59" s="135">
        <v>2.2</v>
      </c>
      <c r="G59" s="135">
        <v>2.2</v>
      </c>
      <c r="H59" s="6"/>
      <c r="I59" s="6"/>
      <c r="J59" s="6"/>
      <c r="K59" s="41"/>
      <c r="L59" s="6"/>
      <c r="M59" s="6"/>
      <c r="N59" s="6"/>
      <c r="O59" s="6"/>
      <c r="P59" s="6"/>
      <c r="Q59" s="6"/>
      <c r="R59" s="6"/>
      <c r="S59" s="6"/>
      <c r="T59"/>
      <c r="U59"/>
    </row>
    <row r="60" spans="1:21" s="80" customFormat="1" ht="12.75">
      <c r="A60" s="198" t="s">
        <v>224</v>
      </c>
      <c r="B60" s="199"/>
      <c r="C60" s="200"/>
      <c r="D60" s="59"/>
      <c r="E60" s="6"/>
      <c r="F60" s="135">
        <v>22.5</v>
      </c>
      <c r="G60" s="135">
        <v>22.5</v>
      </c>
      <c r="H60" s="6"/>
      <c r="I60" s="6"/>
      <c r="J60" s="6"/>
      <c r="K60" s="41"/>
      <c r="L60" s="6"/>
      <c r="M60" s="6"/>
      <c r="N60" s="6"/>
      <c r="O60" s="6"/>
      <c r="P60" s="6"/>
      <c r="Q60" s="6"/>
      <c r="R60" s="6"/>
      <c r="S60" s="6"/>
      <c r="T60"/>
      <c r="U60"/>
    </row>
    <row r="61" spans="1:21" s="80" customFormat="1" ht="12.75">
      <c r="A61" s="198" t="s">
        <v>20</v>
      </c>
      <c r="B61" s="199"/>
      <c r="C61" s="200"/>
      <c r="D61" s="59"/>
      <c r="E61" s="6"/>
      <c r="F61" s="135">
        <v>0.3</v>
      </c>
      <c r="G61" s="135">
        <v>0.3</v>
      </c>
      <c r="H61" s="6"/>
      <c r="I61" s="6"/>
      <c r="J61" s="6"/>
      <c r="K61" s="41"/>
      <c r="L61" s="6"/>
      <c r="M61" s="6"/>
      <c r="N61" s="6"/>
      <c r="O61" s="6"/>
      <c r="P61" s="6"/>
      <c r="Q61" s="6"/>
      <c r="R61" s="6"/>
      <c r="S61" s="6"/>
      <c r="T61"/>
      <c r="U61"/>
    </row>
    <row r="62" spans="1:19" ht="12.75">
      <c r="A62" s="225" t="s">
        <v>428</v>
      </c>
      <c r="B62" s="226"/>
      <c r="C62" s="227"/>
      <c r="D62" s="46" t="s">
        <v>429</v>
      </c>
      <c r="E62" s="46">
        <v>180</v>
      </c>
      <c r="F62" s="12"/>
      <c r="G62" s="12"/>
      <c r="H62" s="59">
        <v>7.86</v>
      </c>
      <c r="I62" s="59">
        <v>9.21</v>
      </c>
      <c r="J62" s="59">
        <v>46.06</v>
      </c>
      <c r="K62" s="59">
        <v>299</v>
      </c>
      <c r="L62" s="59">
        <v>0.2</v>
      </c>
      <c r="M62" s="59">
        <v>0</v>
      </c>
      <c r="N62" s="59">
        <v>46</v>
      </c>
      <c r="O62" s="59">
        <v>0.06</v>
      </c>
      <c r="P62" s="59">
        <v>41.5</v>
      </c>
      <c r="Q62" s="59">
        <v>179.94</v>
      </c>
      <c r="R62" s="59">
        <v>42.1</v>
      </c>
      <c r="S62" s="59">
        <v>3.04</v>
      </c>
    </row>
    <row r="63" spans="1:19" ht="12.75">
      <c r="A63" s="261" t="s">
        <v>430</v>
      </c>
      <c r="B63" s="262"/>
      <c r="C63" s="263"/>
      <c r="D63" s="11"/>
      <c r="E63" s="11"/>
      <c r="F63" s="5">
        <v>72</v>
      </c>
      <c r="G63" s="5">
        <v>72</v>
      </c>
      <c r="H63" s="5"/>
      <c r="I63" s="5"/>
      <c r="J63" s="5"/>
      <c r="K63" s="42"/>
      <c r="L63" s="5"/>
      <c r="M63" s="5"/>
      <c r="N63" s="5"/>
      <c r="O63" s="5"/>
      <c r="P63" s="5"/>
      <c r="Q63" s="5"/>
      <c r="R63" s="5"/>
      <c r="S63" s="5"/>
    </row>
    <row r="64" spans="1:19" ht="12.75">
      <c r="A64" s="261" t="s">
        <v>33</v>
      </c>
      <c r="B64" s="262"/>
      <c r="C64" s="263"/>
      <c r="D64" s="11"/>
      <c r="E64" s="11"/>
      <c r="F64" s="5">
        <v>5</v>
      </c>
      <c r="G64" s="5">
        <v>5</v>
      </c>
      <c r="H64" s="5"/>
      <c r="I64" s="5"/>
      <c r="J64" s="5"/>
      <c r="K64" s="42"/>
      <c r="L64" s="5"/>
      <c r="M64" s="5"/>
      <c r="N64" s="5"/>
      <c r="O64" s="5"/>
      <c r="P64" s="5"/>
      <c r="Q64" s="5"/>
      <c r="R64" s="5"/>
      <c r="S64" s="5"/>
    </row>
    <row r="65" spans="1:19" ht="12.75">
      <c r="A65" s="261" t="s">
        <v>20</v>
      </c>
      <c r="B65" s="262"/>
      <c r="C65" s="263"/>
      <c r="D65" s="11"/>
      <c r="E65" s="11"/>
      <c r="F65" s="5">
        <v>1</v>
      </c>
      <c r="G65" s="5">
        <v>1</v>
      </c>
      <c r="H65" s="5"/>
      <c r="I65" s="5"/>
      <c r="J65" s="5"/>
      <c r="K65" s="42"/>
      <c r="L65" s="5"/>
      <c r="M65" s="5"/>
      <c r="N65" s="5"/>
      <c r="O65" s="5"/>
      <c r="P65" s="5"/>
      <c r="Q65" s="5"/>
      <c r="R65" s="5"/>
      <c r="S65" s="5"/>
    </row>
    <row r="66" spans="1:23" s="20" customFormat="1" ht="12.75">
      <c r="A66" s="195" t="s">
        <v>443</v>
      </c>
      <c r="B66" s="196"/>
      <c r="C66" s="197"/>
      <c r="D66" s="46"/>
      <c r="E66" s="46">
        <v>60</v>
      </c>
      <c r="F66" s="59">
        <v>109</v>
      </c>
      <c r="G66" s="59">
        <v>60</v>
      </c>
      <c r="H66" s="46">
        <v>0.48</v>
      </c>
      <c r="I66" s="46">
        <v>0.06</v>
      </c>
      <c r="J66" s="46">
        <v>1.02</v>
      </c>
      <c r="K66" s="48">
        <v>6.02</v>
      </c>
      <c r="L66" s="46">
        <v>0.01</v>
      </c>
      <c r="M66" s="46">
        <v>2.1</v>
      </c>
      <c r="N66" s="46">
        <v>0</v>
      </c>
      <c r="O66" s="46">
        <v>0.06</v>
      </c>
      <c r="P66" s="46">
        <v>13.8</v>
      </c>
      <c r="Q66" s="46">
        <v>14.4</v>
      </c>
      <c r="R66" s="46">
        <v>8.4</v>
      </c>
      <c r="S66" s="46">
        <v>0.36</v>
      </c>
      <c r="T66"/>
      <c r="U66"/>
      <c r="V66"/>
      <c r="W66"/>
    </row>
    <row r="67" spans="1:23" s="20" customFormat="1" ht="12.75">
      <c r="A67" s="195" t="s">
        <v>444</v>
      </c>
      <c r="B67" s="196"/>
      <c r="C67" s="197"/>
      <c r="D67" s="46"/>
      <c r="E67" s="46"/>
      <c r="F67" s="59"/>
      <c r="G67" s="59"/>
      <c r="H67" s="54"/>
      <c r="I67" s="54"/>
      <c r="J67" s="54"/>
      <c r="K67" s="62"/>
      <c r="L67" s="46"/>
      <c r="M67" s="46"/>
      <c r="N67" s="46"/>
      <c r="O67" s="46"/>
      <c r="P67" s="46"/>
      <c r="Q67" s="46"/>
      <c r="R67" s="46"/>
      <c r="S67" s="46"/>
      <c r="T67"/>
      <c r="U67"/>
      <c r="V67"/>
      <c r="W67"/>
    </row>
    <row r="68" spans="1:19" ht="12.75">
      <c r="A68" s="225" t="s">
        <v>251</v>
      </c>
      <c r="B68" s="226"/>
      <c r="C68" s="227"/>
      <c r="D68" s="46" t="s">
        <v>73</v>
      </c>
      <c r="E68" s="46">
        <v>200</v>
      </c>
      <c r="F68" s="46"/>
      <c r="G68" s="46"/>
      <c r="H68" s="46">
        <v>1</v>
      </c>
      <c r="I68" s="46">
        <v>0.2</v>
      </c>
      <c r="J68" s="46">
        <v>20.2</v>
      </c>
      <c r="K68" s="46">
        <v>86.6</v>
      </c>
      <c r="L68" s="59">
        <v>0.02</v>
      </c>
      <c r="M68" s="59">
        <v>4</v>
      </c>
      <c r="N68" s="59">
        <v>0</v>
      </c>
      <c r="O68" s="59">
        <v>0.02</v>
      </c>
      <c r="P68" s="59">
        <v>14</v>
      </c>
      <c r="Q68" s="59">
        <v>14</v>
      </c>
      <c r="R68" s="59">
        <v>8</v>
      </c>
      <c r="S68" s="59">
        <v>2.8</v>
      </c>
    </row>
    <row r="69" spans="1:19" ht="12.75">
      <c r="A69" s="195" t="s">
        <v>61</v>
      </c>
      <c r="B69" s="196"/>
      <c r="C69" s="197"/>
      <c r="D69" s="11"/>
      <c r="E69" s="46">
        <v>90</v>
      </c>
      <c r="F69" s="46"/>
      <c r="G69" s="46"/>
      <c r="H69" s="46">
        <v>6.24</v>
      </c>
      <c r="I69" s="46">
        <v>0.79</v>
      </c>
      <c r="J69" s="46">
        <v>38.16</v>
      </c>
      <c r="K69" s="46">
        <v>184.7</v>
      </c>
      <c r="L69" s="59">
        <v>0.1</v>
      </c>
      <c r="M69" s="59">
        <v>0</v>
      </c>
      <c r="N69" s="59">
        <v>0</v>
      </c>
      <c r="O69" s="59">
        <v>0.04</v>
      </c>
      <c r="P69" s="59">
        <v>26.8</v>
      </c>
      <c r="Q69" s="59">
        <v>17.4</v>
      </c>
      <c r="R69" s="59">
        <v>91</v>
      </c>
      <c r="S69" s="59">
        <v>1.6</v>
      </c>
    </row>
    <row r="70" spans="1:19" ht="12.75">
      <c r="A70" s="195" t="s">
        <v>426</v>
      </c>
      <c r="B70" s="196"/>
      <c r="C70" s="197"/>
      <c r="D70" s="11"/>
      <c r="E70" s="46">
        <v>50</v>
      </c>
      <c r="F70" s="46"/>
      <c r="G70" s="46"/>
      <c r="H70" s="46">
        <v>2.8</v>
      </c>
      <c r="I70" s="46">
        <v>0.55</v>
      </c>
      <c r="J70" s="46">
        <v>24.7</v>
      </c>
      <c r="K70" s="48">
        <v>114.95</v>
      </c>
      <c r="L70" s="59">
        <v>0.05</v>
      </c>
      <c r="M70" s="59">
        <v>0</v>
      </c>
      <c r="N70" s="59">
        <v>0</v>
      </c>
      <c r="O70" s="59">
        <v>0</v>
      </c>
      <c r="P70" s="59">
        <v>11.5</v>
      </c>
      <c r="Q70" s="59">
        <v>53</v>
      </c>
      <c r="R70" s="59">
        <v>12.5</v>
      </c>
      <c r="S70" s="59">
        <v>1.55</v>
      </c>
    </row>
    <row r="71" spans="1:19" ht="12.75">
      <c r="A71" s="195" t="s">
        <v>418</v>
      </c>
      <c r="B71" s="196"/>
      <c r="C71" s="197"/>
      <c r="D71" s="46" t="s">
        <v>176</v>
      </c>
      <c r="E71" s="46" t="s">
        <v>76</v>
      </c>
      <c r="F71" s="46">
        <v>185</v>
      </c>
      <c r="G71" s="46">
        <v>185</v>
      </c>
      <c r="H71" s="46">
        <v>0.74</v>
      </c>
      <c r="I71" s="59">
        <v>0.74</v>
      </c>
      <c r="J71" s="46">
        <v>18.3</v>
      </c>
      <c r="K71" s="48">
        <v>59</v>
      </c>
      <c r="L71" s="46">
        <v>0.06</v>
      </c>
      <c r="M71" s="46">
        <v>18.5</v>
      </c>
      <c r="N71" s="46">
        <v>0</v>
      </c>
      <c r="O71" s="46">
        <v>0.04</v>
      </c>
      <c r="P71" s="46">
        <v>29.6</v>
      </c>
      <c r="Q71" s="46">
        <v>20.3</v>
      </c>
      <c r="R71" s="46">
        <v>16.7</v>
      </c>
      <c r="S71" s="46">
        <v>4</v>
      </c>
    </row>
    <row r="72" spans="1:19" ht="12.75">
      <c r="A72" s="264" t="s">
        <v>12</v>
      </c>
      <c r="B72" s="302"/>
      <c r="C72" s="303"/>
      <c r="D72" s="141"/>
      <c r="E72" s="141"/>
      <c r="F72" s="141"/>
      <c r="G72" s="141"/>
      <c r="H72" s="113">
        <f aca="true" t="shared" si="2" ref="H72:S72">SUM(H40:H71)</f>
        <v>33.18</v>
      </c>
      <c r="I72" s="113">
        <f t="shared" si="2"/>
        <v>27.929999999999996</v>
      </c>
      <c r="J72" s="113">
        <f t="shared" si="2"/>
        <v>165.91</v>
      </c>
      <c r="K72" s="113">
        <f t="shared" si="2"/>
        <v>1031.8</v>
      </c>
      <c r="L72" s="113">
        <f t="shared" si="2"/>
        <v>0.5700000000000001</v>
      </c>
      <c r="M72" s="113">
        <f t="shared" si="2"/>
        <v>38.03</v>
      </c>
      <c r="N72" s="113">
        <f t="shared" si="2"/>
        <v>69.66</v>
      </c>
      <c r="O72" s="113">
        <f t="shared" si="2"/>
        <v>0.36</v>
      </c>
      <c r="P72" s="113">
        <f t="shared" si="2"/>
        <v>212</v>
      </c>
      <c r="Q72" s="113">
        <f t="shared" si="2"/>
        <v>471.62999999999994</v>
      </c>
      <c r="R72" s="113">
        <f t="shared" si="2"/>
        <v>224.20999999999998</v>
      </c>
      <c r="S72" s="113">
        <f t="shared" si="2"/>
        <v>16.07</v>
      </c>
    </row>
    <row r="73" spans="1:19" ht="12.75">
      <c r="A73" s="301"/>
      <c r="B73" s="302"/>
      <c r="C73" s="303"/>
      <c r="D73" s="325" t="s">
        <v>36</v>
      </c>
      <c r="E73" s="306"/>
      <c r="F73" s="306"/>
      <c r="G73" s="306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1:19" ht="12.75">
      <c r="A74" s="195" t="s">
        <v>252</v>
      </c>
      <c r="B74" s="196"/>
      <c r="C74" s="197"/>
      <c r="D74" s="46" t="s">
        <v>67</v>
      </c>
      <c r="E74" s="49">
        <v>200</v>
      </c>
      <c r="F74" s="46">
        <v>206</v>
      </c>
      <c r="G74" s="50">
        <v>200</v>
      </c>
      <c r="H74" s="59">
        <v>5.8</v>
      </c>
      <c r="I74" s="59">
        <v>5</v>
      </c>
      <c r="J74" s="59">
        <v>8.4</v>
      </c>
      <c r="K74" s="56">
        <v>102</v>
      </c>
      <c r="L74" s="59">
        <v>0.04</v>
      </c>
      <c r="M74" s="59">
        <v>0.6</v>
      </c>
      <c r="N74" s="59">
        <v>40</v>
      </c>
      <c r="O74" s="59">
        <v>0.26</v>
      </c>
      <c r="P74" s="59">
        <v>248</v>
      </c>
      <c r="Q74" s="59">
        <v>184</v>
      </c>
      <c r="R74" s="59">
        <v>28</v>
      </c>
      <c r="S74" s="59">
        <v>0.2</v>
      </c>
    </row>
    <row r="75" spans="1:19" ht="12.75">
      <c r="A75" s="195" t="s">
        <v>425</v>
      </c>
      <c r="B75" s="196"/>
      <c r="C75" s="197"/>
      <c r="D75" s="59" t="s">
        <v>420</v>
      </c>
      <c r="E75" s="59">
        <v>75</v>
      </c>
      <c r="F75" s="59"/>
      <c r="G75" s="59"/>
      <c r="H75" s="59">
        <v>9.22</v>
      </c>
      <c r="I75" s="59">
        <v>5.48</v>
      </c>
      <c r="J75" s="59">
        <v>29.18</v>
      </c>
      <c r="K75" s="56">
        <v>201</v>
      </c>
      <c r="L75" s="59">
        <v>0.08</v>
      </c>
      <c r="M75" s="59">
        <v>0.04</v>
      </c>
      <c r="N75" s="59">
        <v>34</v>
      </c>
      <c r="O75" s="59">
        <v>0.12</v>
      </c>
      <c r="P75" s="59">
        <v>50.8</v>
      </c>
      <c r="Q75" s="59">
        <v>90.2</v>
      </c>
      <c r="R75" s="59">
        <v>21.6</v>
      </c>
      <c r="S75" s="59">
        <v>0.9</v>
      </c>
    </row>
    <row r="76" spans="1:19" ht="12.75">
      <c r="A76" s="198" t="s">
        <v>32</v>
      </c>
      <c r="B76" s="199"/>
      <c r="C76" s="200"/>
      <c r="D76" s="59"/>
      <c r="E76" s="59"/>
      <c r="F76" s="66">
        <v>48</v>
      </c>
      <c r="G76" s="66">
        <v>40</v>
      </c>
      <c r="H76" s="59"/>
      <c r="I76" s="59"/>
      <c r="J76" s="59"/>
      <c r="K76" s="56"/>
      <c r="L76" s="11"/>
      <c r="M76" s="11"/>
      <c r="N76" s="11"/>
      <c r="O76" s="11"/>
      <c r="P76" s="11"/>
      <c r="Q76" s="11"/>
      <c r="R76" s="11"/>
      <c r="S76" s="11"/>
    </row>
    <row r="77" spans="1:19" ht="12.75">
      <c r="A77" s="201" t="s">
        <v>293</v>
      </c>
      <c r="B77" s="202"/>
      <c r="C77" s="203"/>
      <c r="D77" s="59"/>
      <c r="E77" s="59"/>
      <c r="F77" s="66">
        <v>2.5</v>
      </c>
      <c r="G77" s="66">
        <v>2.5</v>
      </c>
      <c r="H77" s="59"/>
      <c r="I77" s="59"/>
      <c r="J77" s="59"/>
      <c r="K77" s="56"/>
      <c r="L77" s="11"/>
      <c r="M77" s="11"/>
      <c r="N77" s="11"/>
      <c r="O77" s="11"/>
      <c r="P77" s="11"/>
      <c r="Q77" s="11"/>
      <c r="R77" s="11"/>
      <c r="S77" s="11"/>
    </row>
    <row r="78" spans="1:19" ht="12.75">
      <c r="A78" s="198" t="s">
        <v>41</v>
      </c>
      <c r="B78" s="199"/>
      <c r="C78" s="200"/>
      <c r="D78" s="59"/>
      <c r="E78" s="59"/>
      <c r="F78" s="66">
        <v>2.2</v>
      </c>
      <c r="G78" s="66">
        <v>2.2</v>
      </c>
      <c r="H78" s="59"/>
      <c r="I78" s="59"/>
      <c r="J78" s="59"/>
      <c r="K78" s="56"/>
      <c r="L78" s="11"/>
      <c r="M78" s="11"/>
      <c r="N78" s="11"/>
      <c r="O78" s="11"/>
      <c r="P78" s="11"/>
      <c r="Q78" s="11"/>
      <c r="R78" s="11"/>
      <c r="S78" s="11"/>
    </row>
    <row r="79" spans="1:19" ht="12.75">
      <c r="A79" s="201" t="s">
        <v>395</v>
      </c>
      <c r="B79" s="202"/>
      <c r="C79" s="203"/>
      <c r="D79" s="59"/>
      <c r="E79" s="59"/>
      <c r="F79" s="66">
        <v>1.5</v>
      </c>
      <c r="G79" s="66">
        <v>1.5</v>
      </c>
      <c r="H79" s="59"/>
      <c r="I79" s="59"/>
      <c r="J79" s="59"/>
      <c r="K79" s="56"/>
      <c r="L79" s="11"/>
      <c r="M79" s="11"/>
      <c r="N79" s="11"/>
      <c r="O79" s="11"/>
      <c r="P79" s="11"/>
      <c r="Q79" s="11"/>
      <c r="R79" s="11"/>
      <c r="S79" s="11"/>
    </row>
    <row r="80" spans="1:19" ht="12.75">
      <c r="A80" s="198" t="s">
        <v>42</v>
      </c>
      <c r="B80" s="199"/>
      <c r="C80" s="200"/>
      <c r="D80" s="59"/>
      <c r="E80" s="59"/>
      <c r="F80" s="66">
        <v>2.5</v>
      </c>
      <c r="G80" s="66">
        <v>2.5</v>
      </c>
      <c r="H80" s="59"/>
      <c r="I80" s="59"/>
      <c r="J80" s="59"/>
      <c r="K80" s="56"/>
      <c r="L80" s="11"/>
      <c r="M80" s="11"/>
      <c r="N80" s="11"/>
      <c r="O80" s="11"/>
      <c r="P80" s="11"/>
      <c r="Q80" s="11"/>
      <c r="R80" s="11"/>
      <c r="S80" s="11"/>
    </row>
    <row r="81" spans="1:19" ht="12.75">
      <c r="A81" s="198" t="s">
        <v>20</v>
      </c>
      <c r="B81" s="199"/>
      <c r="C81" s="200"/>
      <c r="D81" s="59"/>
      <c r="E81" s="59"/>
      <c r="F81" s="66">
        <v>0.3</v>
      </c>
      <c r="G81" s="66">
        <v>0.3</v>
      </c>
      <c r="H81" s="59"/>
      <c r="I81" s="59"/>
      <c r="J81" s="59"/>
      <c r="K81" s="56"/>
      <c r="L81" s="11"/>
      <c r="M81" s="11"/>
      <c r="N81" s="11"/>
      <c r="O81" s="11"/>
      <c r="P81" s="11"/>
      <c r="Q81" s="11"/>
      <c r="R81" s="11"/>
      <c r="S81" s="11"/>
    </row>
    <row r="82" spans="1:19" ht="12.75">
      <c r="A82" s="198" t="s">
        <v>29</v>
      </c>
      <c r="B82" s="205"/>
      <c r="C82" s="206"/>
      <c r="D82" s="59"/>
      <c r="E82" s="59"/>
      <c r="F82" s="66">
        <v>0.25</v>
      </c>
      <c r="G82" s="66">
        <v>0.25</v>
      </c>
      <c r="H82" s="59"/>
      <c r="I82" s="59"/>
      <c r="J82" s="59"/>
      <c r="K82" s="56"/>
      <c r="L82" s="11"/>
      <c r="M82" s="11"/>
      <c r="N82" s="11"/>
      <c r="O82" s="11"/>
      <c r="P82" s="11"/>
      <c r="Q82" s="11"/>
      <c r="R82" s="11"/>
      <c r="S82" s="11"/>
    </row>
    <row r="83" spans="1:19" ht="12.75">
      <c r="A83" s="198" t="s">
        <v>40</v>
      </c>
      <c r="B83" s="205"/>
      <c r="C83" s="206"/>
      <c r="D83" s="59"/>
      <c r="E83" s="59"/>
      <c r="F83" s="66">
        <v>1.4</v>
      </c>
      <c r="G83" s="66">
        <v>1.4</v>
      </c>
      <c r="H83" s="59"/>
      <c r="I83" s="59"/>
      <c r="J83" s="59"/>
      <c r="K83" s="56"/>
      <c r="L83" s="11"/>
      <c r="M83" s="11"/>
      <c r="N83" s="11"/>
      <c r="O83" s="11"/>
      <c r="P83" s="11"/>
      <c r="Q83" s="11"/>
      <c r="R83" s="11"/>
      <c r="S83" s="11"/>
    </row>
    <row r="84" spans="1:19" ht="12.75">
      <c r="A84" s="201" t="s">
        <v>224</v>
      </c>
      <c r="B84" s="202"/>
      <c r="C84" s="203"/>
      <c r="D84" s="59"/>
      <c r="E84" s="59"/>
      <c r="F84" s="66">
        <v>18.75</v>
      </c>
      <c r="G84" s="66">
        <v>11.5</v>
      </c>
      <c r="H84" s="59"/>
      <c r="I84" s="59"/>
      <c r="J84" s="59"/>
      <c r="K84" s="56"/>
      <c r="L84" s="11"/>
      <c r="M84" s="11"/>
      <c r="N84" s="11"/>
      <c r="O84" s="11"/>
      <c r="P84" s="11"/>
      <c r="Q84" s="11"/>
      <c r="R84" s="11"/>
      <c r="S84" s="11"/>
    </row>
    <row r="85" spans="1:19" ht="12.75">
      <c r="A85" s="201" t="s">
        <v>421</v>
      </c>
      <c r="B85" s="202"/>
      <c r="C85" s="203"/>
      <c r="D85" s="59"/>
      <c r="E85" s="59"/>
      <c r="F85" s="66">
        <v>30</v>
      </c>
      <c r="G85" s="66">
        <v>30</v>
      </c>
      <c r="H85" s="59"/>
      <c r="I85" s="59"/>
      <c r="J85" s="59"/>
      <c r="K85" s="56"/>
      <c r="L85" s="11"/>
      <c r="M85" s="11"/>
      <c r="N85" s="11"/>
      <c r="O85" s="11"/>
      <c r="P85" s="11"/>
      <c r="Q85" s="11"/>
      <c r="R85" s="11"/>
      <c r="S85" s="11"/>
    </row>
    <row r="86" spans="1:19" ht="12.75">
      <c r="A86" s="208" t="s">
        <v>422</v>
      </c>
      <c r="B86" s="202"/>
      <c r="C86" s="203"/>
      <c r="D86" s="59" t="s">
        <v>423</v>
      </c>
      <c r="E86" s="59">
        <v>30</v>
      </c>
      <c r="F86" s="66"/>
      <c r="G86" s="66"/>
      <c r="H86" s="59">
        <v>4.9</v>
      </c>
      <c r="I86" s="59">
        <v>2.55</v>
      </c>
      <c r="J86" s="59">
        <v>3.44</v>
      </c>
      <c r="K86" s="56">
        <v>56.6</v>
      </c>
      <c r="L86" s="59">
        <v>0.01</v>
      </c>
      <c r="M86" s="59">
        <v>0.06</v>
      </c>
      <c r="N86" s="59">
        <v>0.14</v>
      </c>
      <c r="O86" s="59">
        <v>0.07</v>
      </c>
      <c r="P86" s="59">
        <v>45.6</v>
      </c>
      <c r="Q86" s="59">
        <v>6.34</v>
      </c>
      <c r="R86" s="59">
        <v>6.9</v>
      </c>
      <c r="S86" s="59">
        <v>0.16</v>
      </c>
    </row>
    <row r="87" spans="1:19" ht="12.75">
      <c r="A87" s="201" t="s">
        <v>51</v>
      </c>
      <c r="B87" s="209"/>
      <c r="C87" s="210"/>
      <c r="D87" s="59"/>
      <c r="E87" s="59"/>
      <c r="F87" s="66">
        <v>30</v>
      </c>
      <c r="G87" s="66">
        <v>27.2</v>
      </c>
      <c r="H87" s="59"/>
      <c r="I87" s="59"/>
      <c r="J87" s="59"/>
      <c r="K87" s="56"/>
      <c r="L87" s="11"/>
      <c r="M87" s="11"/>
      <c r="N87" s="11"/>
      <c r="O87" s="11"/>
      <c r="P87" s="11"/>
      <c r="Q87" s="11"/>
      <c r="R87" s="11"/>
      <c r="S87" s="11"/>
    </row>
    <row r="88" spans="1:19" ht="12.75">
      <c r="A88" s="201" t="s">
        <v>328</v>
      </c>
      <c r="B88" s="199"/>
      <c r="C88" s="200"/>
      <c r="D88" s="59"/>
      <c r="E88" s="59"/>
      <c r="F88" s="66">
        <v>1.2</v>
      </c>
      <c r="G88" s="66">
        <v>1.2</v>
      </c>
      <c r="H88" s="59"/>
      <c r="I88" s="59"/>
      <c r="J88" s="59"/>
      <c r="K88" s="56"/>
      <c r="L88" s="11"/>
      <c r="M88" s="11"/>
      <c r="N88" s="11"/>
      <c r="O88" s="11"/>
      <c r="P88" s="11"/>
      <c r="Q88" s="11"/>
      <c r="R88" s="11"/>
      <c r="S88" s="11"/>
    </row>
    <row r="89" spans="1:19" ht="12.75">
      <c r="A89" s="201" t="s">
        <v>293</v>
      </c>
      <c r="B89" s="199"/>
      <c r="C89" s="200"/>
      <c r="D89" s="59"/>
      <c r="E89" s="59"/>
      <c r="F89" s="66">
        <v>1.5</v>
      </c>
      <c r="G89" s="66">
        <v>1.5</v>
      </c>
      <c r="H89" s="59"/>
      <c r="I89" s="59"/>
      <c r="J89" s="59"/>
      <c r="K89" s="56"/>
      <c r="L89" s="11"/>
      <c r="M89" s="11"/>
      <c r="N89" s="11"/>
      <c r="O89" s="11"/>
      <c r="P89" s="11"/>
      <c r="Q89" s="11"/>
      <c r="R89" s="11"/>
      <c r="S89" s="11"/>
    </row>
    <row r="90" spans="1:19" ht="12.75">
      <c r="A90" s="201" t="s">
        <v>59</v>
      </c>
      <c r="B90" s="202"/>
      <c r="C90" s="203"/>
      <c r="D90" s="59"/>
      <c r="E90" s="59"/>
      <c r="F90" s="66">
        <v>0.012</v>
      </c>
      <c r="G90" s="66">
        <v>0.012</v>
      </c>
      <c r="H90" s="59"/>
      <c r="I90" s="59"/>
      <c r="J90" s="59"/>
      <c r="K90" s="56"/>
      <c r="L90" s="11"/>
      <c r="M90" s="11"/>
      <c r="N90" s="11"/>
      <c r="O90" s="11"/>
      <c r="P90" s="11"/>
      <c r="Q90" s="11"/>
      <c r="R90" s="11"/>
      <c r="S90" s="11"/>
    </row>
    <row r="91" spans="1:19" ht="12.75">
      <c r="A91" s="201" t="s">
        <v>32</v>
      </c>
      <c r="B91" s="199"/>
      <c r="C91" s="200"/>
      <c r="D91" s="59"/>
      <c r="E91" s="59"/>
      <c r="F91" s="66">
        <v>1.2</v>
      </c>
      <c r="G91" s="66">
        <v>1.2</v>
      </c>
      <c r="H91" s="59"/>
      <c r="I91" s="59"/>
      <c r="J91" s="59"/>
      <c r="K91" s="56"/>
      <c r="L91" s="11"/>
      <c r="M91" s="11"/>
      <c r="N91" s="11"/>
      <c r="O91" s="11"/>
      <c r="P91" s="11"/>
      <c r="Q91" s="11"/>
      <c r="R91" s="11"/>
      <c r="S91" s="11"/>
    </row>
    <row r="92" spans="1:19" ht="12.75">
      <c r="A92" s="264" t="s">
        <v>12</v>
      </c>
      <c r="B92" s="302"/>
      <c r="C92" s="303"/>
      <c r="D92" s="141"/>
      <c r="E92" s="141"/>
      <c r="F92" s="141"/>
      <c r="G92" s="141"/>
      <c r="H92" s="113">
        <f aca="true" t="shared" si="3" ref="H92:S92">SUM(H74:H91)</f>
        <v>19.92</v>
      </c>
      <c r="I92" s="113">
        <f t="shared" si="3"/>
        <v>13.030000000000001</v>
      </c>
      <c r="J92" s="113">
        <f t="shared" si="3"/>
        <v>41.019999999999996</v>
      </c>
      <c r="K92" s="113">
        <f t="shared" si="3"/>
        <v>359.6</v>
      </c>
      <c r="L92" s="113">
        <f t="shared" si="3"/>
        <v>0.13</v>
      </c>
      <c r="M92" s="113">
        <f t="shared" si="3"/>
        <v>0.7</v>
      </c>
      <c r="N92" s="113">
        <f t="shared" si="3"/>
        <v>74.14</v>
      </c>
      <c r="O92" s="113">
        <f t="shared" si="3"/>
        <v>0.45</v>
      </c>
      <c r="P92" s="113">
        <f t="shared" si="3"/>
        <v>344.40000000000003</v>
      </c>
      <c r="Q92" s="113">
        <f t="shared" si="3"/>
        <v>280.53999999999996</v>
      </c>
      <c r="R92" s="113">
        <f t="shared" si="3"/>
        <v>56.5</v>
      </c>
      <c r="S92" s="113">
        <f t="shared" si="3"/>
        <v>1.26</v>
      </c>
    </row>
    <row r="93" spans="1:19" ht="12.75">
      <c r="A93" s="301"/>
      <c r="B93" s="302"/>
      <c r="C93" s="303"/>
      <c r="D93" s="325" t="s">
        <v>16</v>
      </c>
      <c r="E93" s="306"/>
      <c r="F93" s="306"/>
      <c r="G93" s="306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1:19" ht="12.75">
      <c r="A94" s="195" t="s">
        <v>323</v>
      </c>
      <c r="B94" s="196"/>
      <c r="C94" s="197"/>
      <c r="D94" s="46" t="s">
        <v>229</v>
      </c>
      <c r="E94" s="46">
        <v>80</v>
      </c>
      <c r="F94" s="46"/>
      <c r="G94" s="46"/>
      <c r="H94" s="46">
        <v>5.87</v>
      </c>
      <c r="I94" s="46">
        <v>4.13</v>
      </c>
      <c r="J94" s="46">
        <v>8.31</v>
      </c>
      <c r="K94" s="48">
        <v>93.89</v>
      </c>
      <c r="L94" s="59">
        <v>0.05</v>
      </c>
      <c r="M94" s="59">
        <v>0.28</v>
      </c>
      <c r="N94" s="59">
        <v>22</v>
      </c>
      <c r="O94" s="59">
        <v>0</v>
      </c>
      <c r="P94" s="59">
        <v>29.39</v>
      </c>
      <c r="Q94" s="59">
        <v>79.07</v>
      </c>
      <c r="R94" s="59">
        <v>12.8</v>
      </c>
      <c r="S94" s="59">
        <v>0.43</v>
      </c>
    </row>
    <row r="95" spans="1:19" ht="12.75">
      <c r="A95" s="198" t="s">
        <v>392</v>
      </c>
      <c r="B95" s="199"/>
      <c r="C95" s="200"/>
      <c r="D95" s="46"/>
      <c r="E95" s="11"/>
      <c r="F95" s="11">
        <v>72</v>
      </c>
      <c r="G95" s="11">
        <v>52.8</v>
      </c>
      <c r="H95" s="11"/>
      <c r="I95" s="11"/>
      <c r="J95" s="11"/>
      <c r="K95" s="63"/>
      <c r="L95" s="11"/>
      <c r="M95" s="11"/>
      <c r="N95" s="11"/>
      <c r="O95" s="11"/>
      <c r="P95" s="11"/>
      <c r="Q95" s="11"/>
      <c r="R95" s="11"/>
      <c r="S95" s="11"/>
    </row>
    <row r="96" spans="1:19" ht="12.75">
      <c r="A96" s="204" t="s">
        <v>29</v>
      </c>
      <c r="B96" s="205"/>
      <c r="C96" s="206"/>
      <c r="D96" s="11"/>
      <c r="E96" s="11"/>
      <c r="F96" s="11">
        <v>5</v>
      </c>
      <c r="G96" s="11">
        <v>5</v>
      </c>
      <c r="H96" s="11"/>
      <c r="I96" s="11"/>
      <c r="J96" s="11"/>
      <c r="K96" s="63"/>
      <c r="L96" s="11"/>
      <c r="M96" s="11"/>
      <c r="N96" s="11"/>
      <c r="O96" s="11"/>
      <c r="P96" s="11"/>
      <c r="Q96" s="11"/>
      <c r="R96" s="11"/>
      <c r="S96" s="11"/>
    </row>
    <row r="97" spans="1:19" ht="12.75">
      <c r="A97" s="204" t="s">
        <v>18</v>
      </c>
      <c r="B97" s="205"/>
      <c r="C97" s="206"/>
      <c r="D97" s="11"/>
      <c r="E97" s="11"/>
      <c r="F97" s="11">
        <v>16</v>
      </c>
      <c r="G97" s="11">
        <v>16</v>
      </c>
      <c r="H97" s="11"/>
      <c r="I97" s="11"/>
      <c r="J97" s="11"/>
      <c r="K97" s="67"/>
      <c r="L97" s="11"/>
      <c r="M97" s="11"/>
      <c r="N97" s="11"/>
      <c r="O97" s="11"/>
      <c r="P97" s="11"/>
      <c r="Q97" s="11"/>
      <c r="R97" s="11"/>
      <c r="S97" s="11"/>
    </row>
    <row r="98" spans="1:19" ht="12.75">
      <c r="A98" s="201" t="s">
        <v>58</v>
      </c>
      <c r="B98" s="202"/>
      <c r="C98" s="203"/>
      <c r="D98" s="11"/>
      <c r="E98" s="11"/>
      <c r="F98" s="11">
        <v>11</v>
      </c>
      <c r="G98" s="11">
        <v>11</v>
      </c>
      <c r="H98" s="11"/>
      <c r="I98" s="11"/>
      <c r="J98" s="11"/>
      <c r="K98" s="67"/>
      <c r="L98" s="11"/>
      <c r="M98" s="11"/>
      <c r="N98" s="11"/>
      <c r="O98" s="11"/>
      <c r="P98" s="11"/>
      <c r="Q98" s="11"/>
      <c r="R98" s="11"/>
      <c r="S98" s="11"/>
    </row>
    <row r="99" spans="1:19" ht="12.75">
      <c r="A99" s="204" t="s">
        <v>28</v>
      </c>
      <c r="B99" s="205"/>
      <c r="C99" s="206"/>
      <c r="D99" s="11"/>
      <c r="E99" s="10"/>
      <c r="F99" s="11">
        <v>14.4</v>
      </c>
      <c r="G99" s="11">
        <v>11.2</v>
      </c>
      <c r="H99" s="10"/>
      <c r="I99" s="11"/>
      <c r="J99" s="11"/>
      <c r="K99" s="63"/>
      <c r="L99" s="11"/>
      <c r="M99" s="11"/>
      <c r="N99" s="11"/>
      <c r="O99" s="11"/>
      <c r="P99" s="11"/>
      <c r="Q99" s="11"/>
      <c r="R99" s="11"/>
      <c r="S99" s="11"/>
    </row>
    <row r="100" spans="1:19" ht="12.75">
      <c r="A100" s="207" t="s">
        <v>20</v>
      </c>
      <c r="B100" s="207"/>
      <c r="C100" s="207"/>
      <c r="D100" s="11"/>
      <c r="E100" s="10"/>
      <c r="F100" s="11">
        <v>0.3</v>
      </c>
      <c r="G100" s="11">
        <v>0.3</v>
      </c>
      <c r="H100" s="10"/>
      <c r="I100" s="11"/>
      <c r="J100" s="11"/>
      <c r="K100" s="63"/>
      <c r="L100" s="11"/>
      <c r="M100" s="11"/>
      <c r="N100" s="11"/>
      <c r="O100" s="11"/>
      <c r="P100" s="11"/>
      <c r="Q100" s="11"/>
      <c r="R100" s="11"/>
      <c r="S100" s="11"/>
    </row>
    <row r="101" spans="1:19" ht="13.5" customHeight="1">
      <c r="A101" s="201" t="s">
        <v>32</v>
      </c>
      <c r="B101" s="202"/>
      <c r="C101" s="203"/>
      <c r="D101" s="11"/>
      <c r="E101" s="10"/>
      <c r="F101" s="11">
        <v>6</v>
      </c>
      <c r="G101" s="11">
        <v>6</v>
      </c>
      <c r="H101" s="10"/>
      <c r="I101" s="11"/>
      <c r="J101" s="11"/>
      <c r="K101" s="63"/>
      <c r="L101" s="11"/>
      <c r="M101" s="11"/>
      <c r="N101" s="11"/>
      <c r="O101" s="11"/>
      <c r="P101" s="11"/>
      <c r="Q101" s="11"/>
      <c r="R101" s="11"/>
      <c r="S101" s="11"/>
    </row>
    <row r="102" spans="1:19" ht="12.75">
      <c r="A102" s="208" t="s">
        <v>90</v>
      </c>
      <c r="B102" s="209"/>
      <c r="C102" s="210"/>
      <c r="D102" s="59" t="s">
        <v>115</v>
      </c>
      <c r="E102" s="125">
        <v>30</v>
      </c>
      <c r="F102" s="11"/>
      <c r="G102" s="11"/>
      <c r="H102" s="46">
        <v>0.53</v>
      </c>
      <c r="I102" s="46">
        <v>1.5</v>
      </c>
      <c r="J102" s="46">
        <v>2.11</v>
      </c>
      <c r="K102" s="48">
        <v>24.03</v>
      </c>
      <c r="L102" s="59">
        <v>0.01</v>
      </c>
      <c r="M102" s="59">
        <v>0.4</v>
      </c>
      <c r="N102" s="59">
        <v>10.14</v>
      </c>
      <c r="O102" s="59">
        <v>0.01</v>
      </c>
      <c r="P102" s="59">
        <v>8.77</v>
      </c>
      <c r="Q102" s="59">
        <v>8.82</v>
      </c>
      <c r="R102" s="59">
        <v>2.94</v>
      </c>
      <c r="S102" s="59">
        <v>0.12</v>
      </c>
    </row>
    <row r="103" spans="1:19" ht="12.75" customHeight="1">
      <c r="A103" s="298" t="s">
        <v>20</v>
      </c>
      <c r="B103" s="299"/>
      <c r="C103" s="300"/>
      <c r="D103" s="10"/>
      <c r="E103" s="11"/>
      <c r="F103" s="11">
        <v>0.3</v>
      </c>
      <c r="G103" s="11">
        <v>0.3</v>
      </c>
      <c r="H103" s="11"/>
      <c r="I103" s="11"/>
      <c r="J103" s="11"/>
      <c r="K103" s="63"/>
      <c r="L103" s="11"/>
      <c r="M103" s="11"/>
      <c r="N103" s="11"/>
      <c r="O103" s="11"/>
      <c r="P103" s="11"/>
      <c r="Q103" s="11"/>
      <c r="R103" s="11"/>
      <c r="S103" s="11"/>
    </row>
    <row r="104" spans="1:19" ht="11.25" customHeight="1">
      <c r="A104" s="201" t="s">
        <v>30</v>
      </c>
      <c r="B104" s="202"/>
      <c r="C104" s="203"/>
      <c r="D104" s="10"/>
      <c r="E104" s="11"/>
      <c r="F104" s="11">
        <v>7.5</v>
      </c>
      <c r="G104" s="11">
        <v>7.5</v>
      </c>
      <c r="H104" s="11"/>
      <c r="I104" s="11"/>
      <c r="J104" s="11"/>
      <c r="K104" s="63"/>
      <c r="L104" s="11"/>
      <c r="M104" s="11"/>
      <c r="N104" s="11"/>
      <c r="O104" s="11"/>
      <c r="P104" s="11"/>
      <c r="Q104" s="11"/>
      <c r="R104" s="11"/>
      <c r="S104" s="11"/>
    </row>
    <row r="105" spans="1:19" ht="12.75" customHeight="1">
      <c r="A105" s="201" t="s">
        <v>70</v>
      </c>
      <c r="B105" s="202"/>
      <c r="C105" s="203"/>
      <c r="D105" s="10"/>
      <c r="E105" s="11"/>
      <c r="F105" s="11">
        <v>1.2</v>
      </c>
      <c r="G105" s="11">
        <v>1.2</v>
      </c>
      <c r="H105" s="11"/>
      <c r="I105" s="11"/>
      <c r="J105" s="11"/>
      <c r="K105" s="63"/>
      <c r="L105" s="11"/>
      <c r="M105" s="11"/>
      <c r="N105" s="11"/>
      <c r="O105" s="11"/>
      <c r="P105" s="11"/>
      <c r="Q105" s="11"/>
      <c r="R105" s="11"/>
      <c r="S105" s="11"/>
    </row>
    <row r="106" spans="1:19" ht="12" customHeight="1">
      <c r="A106" s="201" t="s">
        <v>32</v>
      </c>
      <c r="B106" s="202"/>
      <c r="C106" s="203"/>
      <c r="D106" s="10"/>
      <c r="E106" s="11"/>
      <c r="F106" s="11">
        <v>2.2</v>
      </c>
      <c r="G106" s="11">
        <v>2.2</v>
      </c>
      <c r="H106" s="11"/>
      <c r="I106" s="11"/>
      <c r="J106" s="11"/>
      <c r="K106" s="63"/>
      <c r="L106" s="11"/>
      <c r="M106" s="11"/>
      <c r="N106" s="11"/>
      <c r="O106" s="11"/>
      <c r="P106" s="11"/>
      <c r="Q106" s="11"/>
      <c r="R106" s="11"/>
      <c r="S106" s="11"/>
    </row>
    <row r="107" spans="1:19" ht="11.25" customHeight="1">
      <c r="A107" s="201" t="s">
        <v>224</v>
      </c>
      <c r="B107" s="202"/>
      <c r="C107" s="203"/>
      <c r="D107" s="10"/>
      <c r="E107" s="11"/>
      <c r="F107" s="11">
        <v>22.5</v>
      </c>
      <c r="G107" s="11">
        <v>22.5</v>
      </c>
      <c r="H107" s="11"/>
      <c r="I107" s="11"/>
      <c r="J107" s="11"/>
      <c r="K107" s="63"/>
      <c r="L107" s="11"/>
      <c r="M107" s="11"/>
      <c r="N107" s="11"/>
      <c r="O107" s="11"/>
      <c r="P107" s="11"/>
      <c r="Q107" s="11"/>
      <c r="R107" s="11"/>
      <c r="S107" s="11"/>
    </row>
    <row r="108" spans="1:19" ht="12.75">
      <c r="A108" s="208" t="s">
        <v>271</v>
      </c>
      <c r="B108" s="209"/>
      <c r="C108" s="210"/>
      <c r="D108" s="59" t="s">
        <v>310</v>
      </c>
      <c r="E108" s="59" t="s">
        <v>378</v>
      </c>
      <c r="F108" s="59"/>
      <c r="G108" s="59"/>
      <c r="H108" s="59">
        <v>3.71</v>
      </c>
      <c r="I108" s="59">
        <v>8.36</v>
      </c>
      <c r="J108" s="59">
        <v>24.93</v>
      </c>
      <c r="K108" s="59">
        <v>199.68</v>
      </c>
      <c r="L108" s="59">
        <v>0.19</v>
      </c>
      <c r="M108" s="59">
        <v>25.77</v>
      </c>
      <c r="N108" s="59">
        <v>0</v>
      </c>
      <c r="O108" s="59">
        <v>0.11</v>
      </c>
      <c r="P108" s="59">
        <v>32.68</v>
      </c>
      <c r="Q108" s="59">
        <v>109.49</v>
      </c>
      <c r="R108" s="59">
        <v>37.27</v>
      </c>
      <c r="S108" s="59">
        <v>1.59</v>
      </c>
    </row>
    <row r="109" spans="1:19" ht="12.75">
      <c r="A109" s="204" t="s">
        <v>26</v>
      </c>
      <c r="B109" s="205"/>
      <c r="C109" s="206"/>
      <c r="D109" s="11"/>
      <c r="E109" s="11"/>
      <c r="F109" s="11">
        <v>248</v>
      </c>
      <c r="G109" s="11">
        <v>185.4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2.75">
      <c r="A110" s="204" t="s">
        <v>20</v>
      </c>
      <c r="B110" s="205"/>
      <c r="C110" s="206"/>
      <c r="D110" s="11"/>
      <c r="E110" s="11"/>
      <c r="F110" s="11">
        <v>0.7</v>
      </c>
      <c r="G110" s="11">
        <v>0.7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2.75">
      <c r="A111" s="201" t="s">
        <v>28</v>
      </c>
      <c r="B111" s="202"/>
      <c r="C111" s="203"/>
      <c r="D111" s="11"/>
      <c r="E111" s="11"/>
      <c r="F111" s="11">
        <v>36</v>
      </c>
      <c r="G111" s="11">
        <v>30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2.75">
      <c r="A112" s="201" t="s">
        <v>29</v>
      </c>
      <c r="B112" s="202"/>
      <c r="C112" s="203"/>
      <c r="D112" s="11"/>
      <c r="E112" s="11"/>
      <c r="F112" s="11">
        <v>5</v>
      </c>
      <c r="G112" s="11">
        <v>5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s="93" customFormat="1" ht="12.75">
      <c r="A113" s="208" t="s">
        <v>220</v>
      </c>
      <c r="B113" s="209"/>
      <c r="C113" s="210"/>
      <c r="D113" s="55" t="s">
        <v>407</v>
      </c>
      <c r="E113" s="55">
        <v>60</v>
      </c>
      <c r="F113" s="55"/>
      <c r="G113" s="55"/>
      <c r="H113" s="59">
        <v>0.82</v>
      </c>
      <c r="I113" s="59">
        <v>1.16</v>
      </c>
      <c r="J113" s="59">
        <v>3.92</v>
      </c>
      <c r="K113" s="59">
        <v>29.44</v>
      </c>
      <c r="L113" s="59">
        <v>0.004</v>
      </c>
      <c r="M113" s="59">
        <v>1.86</v>
      </c>
      <c r="N113" s="59">
        <v>5.6</v>
      </c>
      <c r="O113" s="59">
        <v>0.02</v>
      </c>
      <c r="P113" s="59">
        <v>3.75</v>
      </c>
      <c r="Q113" s="59">
        <v>19.92</v>
      </c>
      <c r="R113" s="59">
        <v>0.09</v>
      </c>
      <c r="S113" s="59">
        <v>0.17</v>
      </c>
    </row>
    <row r="114" spans="1:19" s="93" customFormat="1" ht="12.75">
      <c r="A114" s="201" t="s">
        <v>220</v>
      </c>
      <c r="B114" s="209"/>
      <c r="C114" s="210"/>
      <c r="D114" s="55"/>
      <c r="E114" s="55"/>
      <c r="F114" s="133">
        <v>97</v>
      </c>
      <c r="G114" s="133">
        <v>58.2</v>
      </c>
      <c r="H114" s="55"/>
      <c r="I114" s="55"/>
      <c r="J114" s="55"/>
      <c r="K114" s="90"/>
      <c r="L114" s="59"/>
      <c r="M114" s="59"/>
      <c r="N114" s="59"/>
      <c r="O114" s="59"/>
      <c r="P114" s="59"/>
      <c r="Q114" s="59"/>
      <c r="R114" s="59"/>
      <c r="S114" s="59"/>
    </row>
    <row r="115" spans="1:19" s="93" customFormat="1" ht="12.75">
      <c r="A115" s="201" t="s">
        <v>33</v>
      </c>
      <c r="B115" s="209"/>
      <c r="C115" s="210"/>
      <c r="D115" s="55"/>
      <c r="E115" s="55"/>
      <c r="F115" s="133">
        <v>1.8</v>
      </c>
      <c r="G115" s="133">
        <v>1.8</v>
      </c>
      <c r="H115" s="55"/>
      <c r="I115" s="55"/>
      <c r="J115" s="55"/>
      <c r="K115" s="90"/>
      <c r="L115" s="59"/>
      <c r="M115" s="59"/>
      <c r="N115" s="59"/>
      <c r="O115" s="59"/>
      <c r="P115" s="59"/>
      <c r="Q115" s="59"/>
      <c r="R115" s="59"/>
      <c r="S115" s="59"/>
    </row>
    <row r="116" spans="1:19" ht="12.75">
      <c r="A116" s="264" t="s">
        <v>37</v>
      </c>
      <c r="B116" s="265"/>
      <c r="C116" s="266"/>
      <c r="D116" s="152" t="s">
        <v>65</v>
      </c>
      <c r="E116" s="142" t="s">
        <v>38</v>
      </c>
      <c r="F116" s="141"/>
      <c r="G116" s="141"/>
      <c r="H116" s="54">
        <v>0.07</v>
      </c>
      <c r="I116" s="55">
        <v>0.02</v>
      </c>
      <c r="J116" s="54">
        <v>15</v>
      </c>
      <c r="K116" s="62">
        <v>60</v>
      </c>
      <c r="L116" s="59">
        <v>0</v>
      </c>
      <c r="M116" s="59">
        <v>0.03</v>
      </c>
      <c r="N116" s="59">
        <v>0</v>
      </c>
      <c r="O116" s="59">
        <v>0</v>
      </c>
      <c r="P116" s="59">
        <v>11.1</v>
      </c>
      <c r="Q116" s="59">
        <v>2.8</v>
      </c>
      <c r="R116" s="59">
        <v>1.4</v>
      </c>
      <c r="S116" s="59">
        <v>0.28</v>
      </c>
    </row>
    <row r="117" spans="1:19" ht="12.75">
      <c r="A117" s="267" t="s">
        <v>331</v>
      </c>
      <c r="B117" s="268"/>
      <c r="C117" s="269"/>
      <c r="D117" s="151"/>
      <c r="E117" s="141"/>
      <c r="F117" s="140">
        <v>0.4</v>
      </c>
      <c r="G117" s="140">
        <v>0.4</v>
      </c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</row>
    <row r="118" spans="1:19" ht="12.75">
      <c r="A118" s="273" t="s">
        <v>293</v>
      </c>
      <c r="B118" s="271"/>
      <c r="C118" s="272"/>
      <c r="D118" s="151"/>
      <c r="E118" s="141"/>
      <c r="F118" s="140">
        <v>15</v>
      </c>
      <c r="G118" s="140">
        <v>15</v>
      </c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</row>
    <row r="119" spans="1:19" ht="12.75">
      <c r="A119" s="273" t="s">
        <v>224</v>
      </c>
      <c r="B119" s="271"/>
      <c r="C119" s="272"/>
      <c r="D119" s="151"/>
      <c r="E119" s="141"/>
      <c r="F119" s="140">
        <v>200</v>
      </c>
      <c r="G119" s="140">
        <v>200</v>
      </c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</row>
    <row r="120" spans="1:19" s="85" customFormat="1" ht="12.75">
      <c r="A120" s="264" t="s">
        <v>277</v>
      </c>
      <c r="B120" s="265"/>
      <c r="C120" s="266"/>
      <c r="D120" s="152" t="s">
        <v>23</v>
      </c>
      <c r="E120" s="142">
        <v>10</v>
      </c>
      <c r="F120" s="142"/>
      <c r="G120" s="142"/>
      <c r="H120" s="54">
        <v>0.08</v>
      </c>
      <c r="I120" s="54">
        <v>7.25</v>
      </c>
      <c r="J120" s="54">
        <v>0.13</v>
      </c>
      <c r="K120" s="62">
        <v>66</v>
      </c>
      <c r="L120" s="46">
        <v>0</v>
      </c>
      <c r="M120" s="46">
        <v>0</v>
      </c>
      <c r="N120" s="46">
        <v>40</v>
      </c>
      <c r="O120" s="46">
        <v>0.01</v>
      </c>
      <c r="P120" s="46">
        <v>2.4</v>
      </c>
      <c r="Q120" s="46">
        <v>3</v>
      </c>
      <c r="R120" s="46">
        <v>0</v>
      </c>
      <c r="S120" s="46">
        <v>0.02</v>
      </c>
    </row>
    <row r="121" spans="1:19" ht="12.75">
      <c r="A121" s="195" t="s">
        <v>426</v>
      </c>
      <c r="B121" s="196"/>
      <c r="C121" s="197"/>
      <c r="D121" s="11"/>
      <c r="E121" s="46">
        <v>15</v>
      </c>
      <c r="F121" s="46"/>
      <c r="G121" s="46"/>
      <c r="H121" s="46">
        <v>0.84</v>
      </c>
      <c r="I121" s="46">
        <v>0.16</v>
      </c>
      <c r="J121" s="46">
        <v>7.4</v>
      </c>
      <c r="K121" s="48">
        <v>34.51</v>
      </c>
      <c r="L121" s="59">
        <v>0.15</v>
      </c>
      <c r="M121" s="59">
        <v>0</v>
      </c>
      <c r="N121" s="59">
        <v>0</v>
      </c>
      <c r="O121" s="59">
        <v>0</v>
      </c>
      <c r="P121" s="59">
        <v>3.45</v>
      </c>
      <c r="Q121" s="59">
        <v>15.91</v>
      </c>
      <c r="R121" s="59">
        <v>3.75</v>
      </c>
      <c r="S121" s="59">
        <v>0.46</v>
      </c>
    </row>
    <row r="122" spans="1:19" ht="12.75">
      <c r="A122" s="195" t="s">
        <v>61</v>
      </c>
      <c r="B122" s="196"/>
      <c r="C122" s="197"/>
      <c r="D122" s="53"/>
      <c r="E122" s="54">
        <v>25</v>
      </c>
      <c r="F122" s="54"/>
      <c r="G122" s="54"/>
      <c r="H122" s="54">
        <v>1.97</v>
      </c>
      <c r="I122" s="54">
        <v>0.25</v>
      </c>
      <c r="J122" s="54">
        <v>0.37</v>
      </c>
      <c r="K122" s="62">
        <v>58.45</v>
      </c>
      <c r="L122" s="46">
        <v>0.02</v>
      </c>
      <c r="M122" s="46">
        <v>0</v>
      </c>
      <c r="N122" s="46">
        <v>0</v>
      </c>
      <c r="O122" s="46">
        <v>0.32</v>
      </c>
      <c r="P122" s="46">
        <v>5.75</v>
      </c>
      <c r="Q122" s="46">
        <v>21.75</v>
      </c>
      <c r="R122" s="46">
        <v>8.25</v>
      </c>
      <c r="S122" s="46">
        <v>0.27</v>
      </c>
    </row>
    <row r="123" spans="1:22" ht="12.75">
      <c r="A123" s="264" t="s">
        <v>12</v>
      </c>
      <c r="B123" s="302"/>
      <c r="C123" s="303"/>
      <c r="D123" s="151"/>
      <c r="E123" s="141"/>
      <c r="F123" s="141"/>
      <c r="G123" s="141"/>
      <c r="H123" s="113">
        <f aca="true" t="shared" si="4" ref="H123:S123">SUM(H116:H122)</f>
        <v>2.96</v>
      </c>
      <c r="I123" s="113">
        <f t="shared" si="4"/>
        <v>7.68</v>
      </c>
      <c r="J123" s="113">
        <f t="shared" si="4"/>
        <v>22.900000000000002</v>
      </c>
      <c r="K123" s="113">
        <f t="shared" si="4"/>
        <v>218.95999999999998</v>
      </c>
      <c r="L123" s="113">
        <f t="shared" si="4"/>
        <v>0.16999999999999998</v>
      </c>
      <c r="M123" s="113">
        <f t="shared" si="4"/>
        <v>0.03</v>
      </c>
      <c r="N123" s="113">
        <f t="shared" si="4"/>
        <v>40</v>
      </c>
      <c r="O123" s="113">
        <f t="shared" si="4"/>
        <v>0.33</v>
      </c>
      <c r="P123" s="113">
        <f t="shared" si="4"/>
        <v>22.7</v>
      </c>
      <c r="Q123" s="113">
        <f t="shared" si="4"/>
        <v>43.46</v>
      </c>
      <c r="R123" s="113">
        <f t="shared" si="4"/>
        <v>13.4</v>
      </c>
      <c r="S123" s="113">
        <f t="shared" si="4"/>
        <v>1.03</v>
      </c>
      <c r="T123" s="107"/>
      <c r="U123" s="107"/>
      <c r="V123" s="107"/>
    </row>
    <row r="124" spans="1:19" ht="12.75">
      <c r="A124" s="301" t="s">
        <v>17</v>
      </c>
      <c r="B124" s="302"/>
      <c r="C124" s="303"/>
      <c r="D124" s="151"/>
      <c r="E124" s="141"/>
      <c r="F124" s="141"/>
      <c r="G124" s="141"/>
      <c r="H124" s="113">
        <f>SUM(H123,H92,H72,H38,H30)</f>
        <v>72.13000000000001</v>
      </c>
      <c r="I124" s="113">
        <f>SUM(I123,I92,I72,I38,I30)</f>
        <v>69.14</v>
      </c>
      <c r="J124" s="113">
        <f>SUM(J123,J92,J72,J38,J30)</f>
        <v>314.27</v>
      </c>
      <c r="K124" s="113">
        <f>SUM(K123,K92,K72,K38,K30)</f>
        <v>2195.8999999999996</v>
      </c>
      <c r="L124" s="113">
        <f aca="true" t="shared" si="5" ref="L124:S124">(L123+L92+L72+L38+L30)</f>
        <v>1.2000000000000002</v>
      </c>
      <c r="M124" s="113">
        <f t="shared" si="5"/>
        <v>41.66</v>
      </c>
      <c r="N124" s="113">
        <f t="shared" si="5"/>
        <v>359.57000000000005</v>
      </c>
      <c r="O124" s="113">
        <f t="shared" si="5"/>
        <v>1.61</v>
      </c>
      <c r="P124" s="113">
        <f t="shared" si="5"/>
        <v>924.8199999999999</v>
      </c>
      <c r="Q124" s="113">
        <f t="shared" si="5"/>
        <v>1151.59</v>
      </c>
      <c r="R124" s="113">
        <f t="shared" si="5"/>
        <v>356.18</v>
      </c>
      <c r="S124" s="113">
        <f t="shared" si="5"/>
        <v>23.29</v>
      </c>
    </row>
    <row r="128" ht="12.75">
      <c r="F128" t="s">
        <v>80</v>
      </c>
    </row>
  </sheetData>
  <sheetProtection/>
  <mergeCells count="147">
    <mergeCell ref="A97:C97"/>
    <mergeCell ref="D93:G93"/>
    <mergeCell ref="D73:G73"/>
    <mergeCell ref="A45:C45"/>
    <mergeCell ref="A50:C50"/>
    <mergeCell ref="A49:C49"/>
    <mergeCell ref="A77:C77"/>
    <mergeCell ref="A78:C78"/>
    <mergeCell ref="A71:C71"/>
    <mergeCell ref="A91:C91"/>
    <mergeCell ref="A47:C47"/>
    <mergeCell ref="A20:C20"/>
    <mergeCell ref="A70:C70"/>
    <mergeCell ref="A68:C68"/>
    <mergeCell ref="A38:C38"/>
    <mergeCell ref="A34:C34"/>
    <mergeCell ref="A35:C35"/>
    <mergeCell ref="D39:G39"/>
    <mergeCell ref="A36:C36"/>
    <mergeCell ref="A105:C105"/>
    <mergeCell ref="A31:C31"/>
    <mergeCell ref="A25:C25"/>
    <mergeCell ref="A26:C26"/>
    <mergeCell ref="A101:C101"/>
    <mergeCell ref="A96:C96"/>
    <mergeCell ref="A98:C98"/>
    <mergeCell ref="A44:C44"/>
    <mergeCell ref="A43:C43"/>
    <mergeCell ref="A21:C21"/>
    <mergeCell ref="A23:C23"/>
    <mergeCell ref="A42:C42"/>
    <mergeCell ref="A41:C41"/>
    <mergeCell ref="A32:C32"/>
    <mergeCell ref="A33:C33"/>
    <mergeCell ref="A30:C30"/>
    <mergeCell ref="A40:C40"/>
    <mergeCell ref="A124:C124"/>
    <mergeCell ref="A123:C123"/>
    <mergeCell ref="A29:C29"/>
    <mergeCell ref="A37:C37"/>
    <mergeCell ref="A39:C39"/>
    <mergeCell ref="A92:C92"/>
    <mergeCell ref="A93:C93"/>
    <mergeCell ref="A46:C46"/>
    <mergeCell ref="A51:C51"/>
    <mergeCell ref="A104:C104"/>
    <mergeCell ref="L3:O3"/>
    <mergeCell ref="P3:S3"/>
    <mergeCell ref="A72:C72"/>
    <mergeCell ref="A22:C22"/>
    <mergeCell ref="H2:J2"/>
    <mergeCell ref="H3:K3"/>
    <mergeCell ref="Q4:Q5"/>
    <mergeCell ref="A54:C54"/>
    <mergeCell ref="A59:C59"/>
    <mergeCell ref="D31:G31"/>
    <mergeCell ref="D6:G6"/>
    <mergeCell ref="A7:C7"/>
    <mergeCell ref="A8:C8"/>
    <mergeCell ref="S4:S5"/>
    <mergeCell ref="R4:R5"/>
    <mergeCell ref="P4:P5"/>
    <mergeCell ref="L4:L5"/>
    <mergeCell ref="M4:M5"/>
    <mergeCell ref="N4:N5"/>
    <mergeCell ref="O4:O5"/>
    <mergeCell ref="H1:J1"/>
    <mergeCell ref="A1:B1"/>
    <mergeCell ref="C1:F1"/>
    <mergeCell ref="A4:C4"/>
    <mergeCell ref="A3:C3"/>
    <mergeCell ref="A2:B2"/>
    <mergeCell ref="C2:G2"/>
    <mergeCell ref="A13:C13"/>
    <mergeCell ref="I4:I5"/>
    <mergeCell ref="J4:J5"/>
    <mergeCell ref="A10:C10"/>
    <mergeCell ref="A11:C11"/>
    <mergeCell ref="A12:C12"/>
    <mergeCell ref="H4:H5"/>
    <mergeCell ref="A9:C9"/>
    <mergeCell ref="A5:C5"/>
    <mergeCell ref="A6:C6"/>
    <mergeCell ref="A18:C18"/>
    <mergeCell ref="A19:C19"/>
    <mergeCell ref="A27:C27"/>
    <mergeCell ref="A28:C28"/>
    <mergeCell ref="A24:C24"/>
    <mergeCell ref="A14:C14"/>
    <mergeCell ref="A17:C17"/>
    <mergeCell ref="A15:C15"/>
    <mergeCell ref="A16:C16"/>
    <mergeCell ref="A73:C73"/>
    <mergeCell ref="A75:C75"/>
    <mergeCell ref="A48:C48"/>
    <mergeCell ref="A58:C58"/>
    <mergeCell ref="A74:C74"/>
    <mergeCell ref="A55:C55"/>
    <mergeCell ref="A56:C56"/>
    <mergeCell ref="A57:C57"/>
    <mergeCell ref="A52:C52"/>
    <mergeCell ref="A89:C89"/>
    <mergeCell ref="A90:C90"/>
    <mergeCell ref="A81:C81"/>
    <mergeCell ref="A87:C87"/>
    <mergeCell ref="A82:C82"/>
    <mergeCell ref="A83:C83"/>
    <mergeCell ref="A79:C79"/>
    <mergeCell ref="A53:C53"/>
    <mergeCell ref="A86:C86"/>
    <mergeCell ref="A88:C88"/>
    <mergeCell ref="A60:C60"/>
    <mergeCell ref="A80:C80"/>
    <mergeCell ref="A62:C62"/>
    <mergeCell ref="A63:C63"/>
    <mergeCell ref="A76:C76"/>
    <mergeCell ref="A61:C61"/>
    <mergeCell ref="A106:C106"/>
    <mergeCell ref="A64:C64"/>
    <mergeCell ref="A65:C65"/>
    <mergeCell ref="A100:C100"/>
    <mergeCell ref="A69:C69"/>
    <mergeCell ref="A94:C94"/>
    <mergeCell ref="A95:C95"/>
    <mergeCell ref="A99:C99"/>
    <mergeCell ref="A102:C102"/>
    <mergeCell ref="A103:C103"/>
    <mergeCell ref="A120:C120"/>
    <mergeCell ref="A116:C116"/>
    <mergeCell ref="A117:C117"/>
    <mergeCell ref="A107:C107"/>
    <mergeCell ref="A119:C119"/>
    <mergeCell ref="A109:C109"/>
    <mergeCell ref="A110:C110"/>
    <mergeCell ref="A111:C111"/>
    <mergeCell ref="A112:C112"/>
    <mergeCell ref="A108:C108"/>
    <mergeCell ref="A122:C122"/>
    <mergeCell ref="A66:C66"/>
    <mergeCell ref="A67:C67"/>
    <mergeCell ref="A113:C113"/>
    <mergeCell ref="A114:C114"/>
    <mergeCell ref="A115:C115"/>
    <mergeCell ref="A84:C84"/>
    <mergeCell ref="A85:C85"/>
    <mergeCell ref="A121:C121"/>
    <mergeCell ref="A118:C118"/>
  </mergeCells>
  <printOptions/>
  <pageMargins left="0.75" right="0.17" top="0.2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2"/>
  <sheetViews>
    <sheetView zoomScalePageLayoutView="0" workbookViewId="0" topLeftCell="A7">
      <selection activeCell="I117" sqref="I117"/>
    </sheetView>
  </sheetViews>
  <sheetFormatPr defaultColWidth="9.00390625" defaultRowHeight="12.75"/>
  <cols>
    <col min="1" max="2" width="8.75390625" style="0" customWidth="1"/>
    <col min="3" max="3" width="15.00390625" style="0" customWidth="1"/>
    <col min="4" max="4" width="7.25390625" style="0" customWidth="1"/>
    <col min="5" max="5" width="7.00390625" style="0" customWidth="1"/>
    <col min="6" max="6" width="5.75390625" style="0" customWidth="1"/>
    <col min="7" max="7" width="5.375" style="0" customWidth="1"/>
    <col min="8" max="8" width="6.00390625" style="0" customWidth="1"/>
    <col min="9" max="9" width="6.25390625" style="0" customWidth="1"/>
    <col min="10" max="10" width="5.875" style="0" customWidth="1"/>
    <col min="11" max="11" width="6.75390625" style="0" customWidth="1"/>
    <col min="12" max="12" width="6.00390625" style="0" customWidth="1"/>
    <col min="13" max="14" width="5.75390625" style="0" customWidth="1"/>
    <col min="15" max="15" width="5.625" style="0" customWidth="1"/>
    <col min="16" max="16" width="6.625" style="0" customWidth="1"/>
    <col min="17" max="17" width="6.875" style="0" customWidth="1"/>
    <col min="18" max="18" width="5.875" style="0" customWidth="1"/>
    <col min="19" max="19" width="5.125" style="0" customWidth="1"/>
  </cols>
  <sheetData>
    <row r="1" spans="1:10" ht="12.75">
      <c r="A1" s="244" t="s">
        <v>113</v>
      </c>
      <c r="B1" s="244"/>
      <c r="C1" s="276" t="s">
        <v>442</v>
      </c>
      <c r="D1" s="276"/>
      <c r="E1" s="276"/>
      <c r="F1" s="276"/>
      <c r="G1" s="276"/>
      <c r="H1" s="244" t="s">
        <v>162</v>
      </c>
      <c r="I1" s="274"/>
      <c r="J1" s="274"/>
    </row>
    <row r="2" spans="1:7" ht="12.75">
      <c r="A2" s="275" t="s">
        <v>111</v>
      </c>
      <c r="B2" s="329"/>
      <c r="C2" s="297" t="s">
        <v>259</v>
      </c>
      <c r="D2" s="297"/>
      <c r="E2" s="297"/>
      <c r="F2" s="297"/>
      <c r="G2" s="297"/>
    </row>
    <row r="3" spans="1:19" ht="12.75">
      <c r="A3" s="278" t="s">
        <v>0</v>
      </c>
      <c r="B3" s="279"/>
      <c r="C3" s="280"/>
      <c r="D3" s="44" t="s">
        <v>155</v>
      </c>
      <c r="E3" s="45" t="s">
        <v>163</v>
      </c>
      <c r="F3" s="45" t="s">
        <v>5</v>
      </c>
      <c r="G3" s="45" t="s">
        <v>6</v>
      </c>
      <c r="H3" s="287" t="s">
        <v>7</v>
      </c>
      <c r="I3" s="288"/>
      <c r="J3" s="288"/>
      <c r="K3" s="289"/>
      <c r="L3" s="287" t="s">
        <v>135</v>
      </c>
      <c r="M3" s="288"/>
      <c r="N3" s="288"/>
      <c r="O3" s="289"/>
      <c r="P3" s="287" t="s">
        <v>130</v>
      </c>
      <c r="Q3" s="288"/>
      <c r="R3" s="288"/>
      <c r="S3" s="289"/>
    </row>
    <row r="4" spans="1:19" ht="12.75">
      <c r="A4" s="252" t="s">
        <v>1</v>
      </c>
      <c r="B4" s="238"/>
      <c r="C4" s="294"/>
      <c r="D4" s="24" t="s">
        <v>160</v>
      </c>
      <c r="E4" s="24" t="s">
        <v>164</v>
      </c>
      <c r="F4" s="24" t="s">
        <v>164</v>
      </c>
      <c r="G4" s="24" t="s">
        <v>164</v>
      </c>
      <c r="H4" s="254" t="s">
        <v>8</v>
      </c>
      <c r="I4" s="254" t="s">
        <v>9</v>
      </c>
      <c r="J4" s="254" t="s">
        <v>10</v>
      </c>
      <c r="K4" s="25" t="s">
        <v>132</v>
      </c>
      <c r="L4" s="12"/>
      <c r="M4" s="12"/>
      <c r="N4" s="12"/>
      <c r="O4" s="12"/>
      <c r="P4" s="12"/>
      <c r="Q4" s="12"/>
      <c r="R4" s="12"/>
      <c r="S4" s="12"/>
    </row>
    <row r="5" spans="1:19" ht="12.75">
      <c r="A5" s="292" t="s">
        <v>2</v>
      </c>
      <c r="B5" s="275"/>
      <c r="C5" s="293"/>
      <c r="D5" s="26" t="s">
        <v>131</v>
      </c>
      <c r="E5" s="26"/>
      <c r="F5" s="26"/>
      <c r="G5" s="26"/>
      <c r="H5" s="254"/>
      <c r="I5" s="254"/>
      <c r="J5" s="254"/>
      <c r="K5" s="25" t="s">
        <v>148</v>
      </c>
      <c r="L5" s="12" t="s">
        <v>127</v>
      </c>
      <c r="M5" s="12" t="s">
        <v>120</v>
      </c>
      <c r="N5" s="12" t="s">
        <v>121</v>
      </c>
      <c r="O5" s="12" t="s">
        <v>128</v>
      </c>
      <c r="P5" s="12" t="s">
        <v>122</v>
      </c>
      <c r="Q5" s="12" t="s">
        <v>123</v>
      </c>
      <c r="R5" s="12" t="s">
        <v>124</v>
      </c>
      <c r="S5" s="12" t="s">
        <v>125</v>
      </c>
    </row>
    <row r="6" spans="1:19" ht="12.75">
      <c r="A6" s="287"/>
      <c r="B6" s="288"/>
      <c r="C6" s="289"/>
      <c r="D6" s="21"/>
      <c r="E6" s="22" t="s">
        <v>11</v>
      </c>
      <c r="F6" s="22"/>
      <c r="G6" s="23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20" ht="12.75">
      <c r="A7" s="195" t="s">
        <v>216</v>
      </c>
      <c r="B7" s="196"/>
      <c r="C7" s="197"/>
      <c r="D7" s="46" t="s">
        <v>71</v>
      </c>
      <c r="E7" s="46" t="s">
        <v>384</v>
      </c>
      <c r="F7" s="46"/>
      <c r="G7" s="46"/>
      <c r="H7" s="46">
        <v>6.02</v>
      </c>
      <c r="I7" s="46">
        <v>4.05</v>
      </c>
      <c r="J7" s="46">
        <v>33.37</v>
      </c>
      <c r="K7" s="46">
        <v>194.01</v>
      </c>
      <c r="L7" s="59">
        <v>0.04</v>
      </c>
      <c r="M7" s="59">
        <v>0.36</v>
      </c>
      <c r="N7" s="59">
        <v>32.7</v>
      </c>
      <c r="O7" s="59">
        <v>0</v>
      </c>
      <c r="P7" s="59">
        <v>132.64</v>
      </c>
      <c r="Q7" s="59">
        <v>109.74</v>
      </c>
      <c r="R7" s="59">
        <v>17.06</v>
      </c>
      <c r="S7" s="59">
        <v>0.26</v>
      </c>
      <c r="T7" s="52"/>
    </row>
    <row r="8" spans="1:20" ht="12.75">
      <c r="A8" s="330" t="s">
        <v>217</v>
      </c>
      <c r="B8" s="331"/>
      <c r="C8" s="332"/>
      <c r="D8" s="53"/>
      <c r="E8" s="53"/>
      <c r="F8" s="53"/>
      <c r="G8" s="53"/>
      <c r="H8" s="53"/>
      <c r="I8" s="53"/>
      <c r="J8" s="53"/>
      <c r="K8" s="53"/>
      <c r="L8" s="11"/>
      <c r="M8" s="11"/>
      <c r="N8" s="11"/>
      <c r="O8" s="11"/>
      <c r="P8" s="11"/>
      <c r="Q8" s="11"/>
      <c r="R8" s="11"/>
      <c r="S8" s="11"/>
      <c r="T8" s="52"/>
    </row>
    <row r="9" spans="1:20" ht="12.75">
      <c r="A9" s="204" t="s">
        <v>18</v>
      </c>
      <c r="B9" s="205"/>
      <c r="C9" s="206"/>
      <c r="D9" s="53"/>
      <c r="E9" s="53"/>
      <c r="F9" s="53">
        <v>100</v>
      </c>
      <c r="G9" s="53">
        <v>100</v>
      </c>
      <c r="H9" s="53"/>
      <c r="I9" s="53"/>
      <c r="J9" s="53"/>
      <c r="K9" s="53"/>
      <c r="L9" s="11"/>
      <c r="M9" s="11"/>
      <c r="N9" s="11"/>
      <c r="O9" s="11"/>
      <c r="P9" s="11"/>
      <c r="Q9" s="11"/>
      <c r="R9" s="11"/>
      <c r="S9" s="11"/>
      <c r="T9" s="52"/>
    </row>
    <row r="10" spans="1:20" ht="12.75">
      <c r="A10" s="201" t="s">
        <v>293</v>
      </c>
      <c r="B10" s="202"/>
      <c r="C10" s="203"/>
      <c r="D10" s="53"/>
      <c r="E10" s="53"/>
      <c r="F10" s="53">
        <v>6</v>
      </c>
      <c r="G10" s="53">
        <v>6</v>
      </c>
      <c r="H10" s="53"/>
      <c r="I10" s="53"/>
      <c r="J10" s="53"/>
      <c r="K10" s="53"/>
      <c r="L10" s="11"/>
      <c r="M10" s="11"/>
      <c r="N10" s="11"/>
      <c r="O10" s="11"/>
      <c r="P10" s="11"/>
      <c r="Q10" s="11"/>
      <c r="R10" s="11"/>
      <c r="S10" s="11"/>
      <c r="T10" s="52"/>
    </row>
    <row r="11" spans="1:20" ht="12.75">
      <c r="A11" s="201" t="s">
        <v>45</v>
      </c>
      <c r="B11" s="202"/>
      <c r="C11" s="203"/>
      <c r="D11" s="53"/>
      <c r="E11" s="53"/>
      <c r="F11" s="53">
        <v>31</v>
      </c>
      <c r="G11" s="53">
        <v>31</v>
      </c>
      <c r="H11" s="53"/>
      <c r="I11" s="53"/>
      <c r="J11" s="53"/>
      <c r="K11" s="53"/>
      <c r="L11" s="11"/>
      <c r="M11" s="11"/>
      <c r="N11" s="11"/>
      <c r="O11" s="11"/>
      <c r="P11" s="11"/>
      <c r="Q11" s="11"/>
      <c r="R11" s="11"/>
      <c r="S11" s="11"/>
      <c r="T11" s="52"/>
    </row>
    <row r="12" spans="1:20" ht="12.75">
      <c r="A12" s="201" t="s">
        <v>33</v>
      </c>
      <c r="B12" s="202"/>
      <c r="C12" s="203"/>
      <c r="D12" s="53"/>
      <c r="E12" s="53"/>
      <c r="F12" s="53">
        <v>5</v>
      </c>
      <c r="G12" s="53">
        <v>5</v>
      </c>
      <c r="H12" s="53"/>
      <c r="I12" s="53"/>
      <c r="J12" s="53"/>
      <c r="K12" s="53"/>
      <c r="L12" s="11"/>
      <c r="M12" s="11"/>
      <c r="N12" s="11"/>
      <c r="O12" s="11"/>
      <c r="P12" s="11"/>
      <c r="Q12" s="11"/>
      <c r="R12" s="11"/>
      <c r="S12" s="11"/>
      <c r="T12" s="52"/>
    </row>
    <row r="13" spans="1:20" ht="12.75">
      <c r="A13" s="201" t="s">
        <v>20</v>
      </c>
      <c r="B13" s="202"/>
      <c r="C13" s="203"/>
      <c r="D13" s="53"/>
      <c r="E13" s="53"/>
      <c r="F13" s="53">
        <v>0.8</v>
      </c>
      <c r="G13" s="53">
        <v>0.8</v>
      </c>
      <c r="H13" s="53"/>
      <c r="I13" s="53"/>
      <c r="J13" s="53"/>
      <c r="K13" s="53"/>
      <c r="L13" s="11"/>
      <c r="M13" s="11"/>
      <c r="N13" s="11"/>
      <c r="O13" s="11"/>
      <c r="P13" s="11"/>
      <c r="Q13" s="11"/>
      <c r="R13" s="11"/>
      <c r="S13" s="11"/>
      <c r="T13" s="52"/>
    </row>
    <row r="14" spans="1:20" s="85" customFormat="1" ht="12.75">
      <c r="A14" s="204" t="s">
        <v>224</v>
      </c>
      <c r="B14" s="205"/>
      <c r="C14" s="206"/>
      <c r="D14" s="76"/>
      <c r="E14" s="76"/>
      <c r="F14" s="76">
        <v>75</v>
      </c>
      <c r="G14" s="76">
        <v>75</v>
      </c>
      <c r="H14" s="76"/>
      <c r="I14" s="76"/>
      <c r="J14" s="76"/>
      <c r="K14" s="76"/>
      <c r="L14" s="66"/>
      <c r="M14" s="66"/>
      <c r="N14" s="66"/>
      <c r="O14" s="66"/>
      <c r="P14" s="66"/>
      <c r="Q14" s="66"/>
      <c r="R14" s="66"/>
      <c r="S14" s="66"/>
      <c r="T14" s="94"/>
    </row>
    <row r="15" spans="1:19" ht="12.75">
      <c r="A15" s="208" t="s">
        <v>253</v>
      </c>
      <c r="B15" s="209"/>
      <c r="C15" s="210"/>
      <c r="D15" s="141" t="s">
        <v>75</v>
      </c>
      <c r="E15" s="141" t="s">
        <v>205</v>
      </c>
      <c r="F15" s="141">
        <v>40</v>
      </c>
      <c r="G15" s="141">
        <v>40</v>
      </c>
      <c r="H15" s="113">
        <v>5.08</v>
      </c>
      <c r="I15" s="113">
        <v>4.6</v>
      </c>
      <c r="J15" s="113">
        <v>0.28</v>
      </c>
      <c r="K15" s="113">
        <v>62.84</v>
      </c>
      <c r="L15" s="113">
        <v>0.03</v>
      </c>
      <c r="M15" s="113">
        <v>0</v>
      </c>
      <c r="N15" s="113">
        <v>100</v>
      </c>
      <c r="O15" s="113">
        <v>0.18</v>
      </c>
      <c r="P15" s="113">
        <v>22</v>
      </c>
      <c r="Q15" s="113">
        <v>76.8</v>
      </c>
      <c r="R15" s="113">
        <v>4.8</v>
      </c>
      <c r="S15" s="113">
        <v>1</v>
      </c>
    </row>
    <row r="16" spans="1:19" s="20" customFormat="1" ht="12.75">
      <c r="A16" s="195" t="s">
        <v>22</v>
      </c>
      <c r="B16" s="196"/>
      <c r="C16" s="197"/>
      <c r="D16" s="46" t="s">
        <v>77</v>
      </c>
      <c r="E16" s="46">
        <v>200</v>
      </c>
      <c r="F16" s="46"/>
      <c r="G16" s="46"/>
      <c r="H16" s="46">
        <v>3.78</v>
      </c>
      <c r="I16" s="46">
        <v>0.67</v>
      </c>
      <c r="J16" s="46">
        <v>26</v>
      </c>
      <c r="K16" s="46">
        <v>125.11</v>
      </c>
      <c r="L16" s="46">
        <v>0.02</v>
      </c>
      <c r="M16" s="46">
        <v>1.33</v>
      </c>
      <c r="N16" s="46">
        <v>0</v>
      </c>
      <c r="O16" s="46">
        <v>0</v>
      </c>
      <c r="P16" s="46">
        <v>133.33</v>
      </c>
      <c r="Q16" s="46">
        <v>111.11</v>
      </c>
      <c r="R16" s="46">
        <v>25.56</v>
      </c>
      <c r="S16" s="46">
        <v>2</v>
      </c>
    </row>
    <row r="17" spans="1:19" s="20" customFormat="1" ht="12.75">
      <c r="A17" s="204" t="s">
        <v>18</v>
      </c>
      <c r="B17" s="205"/>
      <c r="C17" s="206"/>
      <c r="D17" s="116"/>
      <c r="E17" s="46"/>
      <c r="F17" s="66">
        <v>100</v>
      </c>
      <c r="G17" s="66">
        <v>100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.75">
      <c r="A18" s="201" t="s">
        <v>324</v>
      </c>
      <c r="B18" s="202"/>
      <c r="C18" s="203"/>
      <c r="D18" s="11"/>
      <c r="E18" s="11"/>
      <c r="F18" s="11">
        <v>4</v>
      </c>
      <c r="G18" s="11">
        <v>4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20" customFormat="1" ht="12.75">
      <c r="A19" s="284" t="s">
        <v>19</v>
      </c>
      <c r="B19" s="285"/>
      <c r="C19" s="286"/>
      <c r="D19" s="54"/>
      <c r="E19" s="54"/>
      <c r="F19" s="70">
        <v>13</v>
      </c>
      <c r="G19" s="70">
        <v>13</v>
      </c>
      <c r="H19" s="54"/>
      <c r="I19" s="54"/>
      <c r="J19" s="54"/>
      <c r="K19" s="54"/>
      <c r="L19" s="51"/>
      <c r="M19" s="51"/>
      <c r="N19" s="51"/>
      <c r="O19" s="51"/>
      <c r="P19" s="51"/>
      <c r="Q19" s="51"/>
      <c r="R19" s="51"/>
      <c r="S19" s="51"/>
    </row>
    <row r="20" spans="1:19" s="80" customFormat="1" ht="12.75">
      <c r="A20" s="204" t="s">
        <v>224</v>
      </c>
      <c r="B20" s="205"/>
      <c r="C20" s="206"/>
      <c r="D20" s="55"/>
      <c r="E20" s="76"/>
      <c r="F20" s="76">
        <v>110</v>
      </c>
      <c r="G20" s="76">
        <v>110</v>
      </c>
      <c r="H20" s="55"/>
      <c r="I20" s="55"/>
      <c r="J20" s="55"/>
      <c r="K20" s="55"/>
      <c r="L20" s="59"/>
      <c r="M20" s="59"/>
      <c r="N20" s="59"/>
      <c r="O20" s="59"/>
      <c r="P20" s="59"/>
      <c r="Q20" s="59"/>
      <c r="R20" s="59"/>
      <c r="S20" s="59"/>
    </row>
    <row r="21" spans="1:19" ht="12.75">
      <c r="A21" s="195" t="s">
        <v>277</v>
      </c>
      <c r="B21" s="196"/>
      <c r="C21" s="197"/>
      <c r="D21" s="55" t="s">
        <v>66</v>
      </c>
      <c r="E21" s="54">
        <v>10</v>
      </c>
      <c r="F21" s="54"/>
      <c r="G21" s="54"/>
      <c r="H21" s="54">
        <v>0.08</v>
      </c>
      <c r="I21" s="54">
        <v>7.25</v>
      </c>
      <c r="J21" s="54">
        <v>0.13</v>
      </c>
      <c r="K21" s="62">
        <v>66</v>
      </c>
      <c r="L21" s="46">
        <v>0</v>
      </c>
      <c r="M21" s="46">
        <v>0</v>
      </c>
      <c r="N21" s="46">
        <v>40</v>
      </c>
      <c r="O21" s="46">
        <v>0.01</v>
      </c>
      <c r="P21" s="46">
        <v>2.4</v>
      </c>
      <c r="Q21" s="46">
        <v>3</v>
      </c>
      <c r="R21" s="46">
        <v>0</v>
      </c>
      <c r="S21" s="46">
        <v>0.02</v>
      </c>
    </row>
    <row r="22" spans="1:19" ht="12.75">
      <c r="A22" s="195" t="s">
        <v>61</v>
      </c>
      <c r="B22" s="196"/>
      <c r="C22" s="197"/>
      <c r="D22" s="11"/>
      <c r="E22" s="46">
        <v>35</v>
      </c>
      <c r="F22" s="46"/>
      <c r="G22" s="46"/>
      <c r="H22" s="6">
        <v>2.78</v>
      </c>
      <c r="I22" s="6">
        <v>0.35</v>
      </c>
      <c r="J22" s="6">
        <v>17</v>
      </c>
      <c r="K22" s="41">
        <v>82.32</v>
      </c>
      <c r="L22" s="59">
        <v>0.04</v>
      </c>
      <c r="M22" s="59">
        <v>0</v>
      </c>
      <c r="N22" s="59">
        <v>0</v>
      </c>
      <c r="O22" s="59">
        <v>0.1</v>
      </c>
      <c r="P22" s="59">
        <v>7.04</v>
      </c>
      <c r="Q22" s="59">
        <v>9.57</v>
      </c>
      <c r="R22" s="59">
        <v>4.57</v>
      </c>
      <c r="S22" s="59">
        <v>0.42</v>
      </c>
    </row>
    <row r="23" spans="1:19" ht="12.75">
      <c r="A23" s="195" t="s">
        <v>426</v>
      </c>
      <c r="B23" s="196"/>
      <c r="C23" s="197"/>
      <c r="D23" s="11"/>
      <c r="E23" s="46">
        <v>15</v>
      </c>
      <c r="F23" s="46"/>
      <c r="G23" s="46"/>
      <c r="H23" s="46">
        <v>0.84</v>
      </c>
      <c r="I23" s="46">
        <v>0.16</v>
      </c>
      <c r="J23" s="46">
        <v>7.4</v>
      </c>
      <c r="K23" s="48">
        <v>34.51</v>
      </c>
      <c r="L23" s="59">
        <v>0.15</v>
      </c>
      <c r="M23" s="59">
        <v>0</v>
      </c>
      <c r="N23" s="59">
        <v>0</v>
      </c>
      <c r="O23" s="59">
        <v>0</v>
      </c>
      <c r="P23" s="59">
        <v>3.45</v>
      </c>
      <c r="Q23" s="59">
        <v>15.91</v>
      </c>
      <c r="R23" s="59">
        <v>3.75</v>
      </c>
      <c r="S23" s="59">
        <v>0.46</v>
      </c>
    </row>
    <row r="24" spans="1:19" ht="12.75">
      <c r="A24" s="195" t="s">
        <v>12</v>
      </c>
      <c r="B24" s="196"/>
      <c r="C24" s="197"/>
      <c r="D24" s="46"/>
      <c r="E24" s="46"/>
      <c r="F24" s="46"/>
      <c r="G24" s="46"/>
      <c r="H24" s="46">
        <f aca="true" t="shared" si="0" ref="H24:S24">SUM(H15:H23)</f>
        <v>12.559999999999999</v>
      </c>
      <c r="I24" s="46">
        <f t="shared" si="0"/>
        <v>13.03</v>
      </c>
      <c r="J24" s="46">
        <f t="shared" si="0"/>
        <v>50.809999999999995</v>
      </c>
      <c r="K24" s="46">
        <f t="shared" si="0"/>
        <v>370.78</v>
      </c>
      <c r="L24" s="46">
        <f t="shared" si="0"/>
        <v>0.24</v>
      </c>
      <c r="M24" s="46">
        <f t="shared" si="0"/>
        <v>1.33</v>
      </c>
      <c r="N24" s="46">
        <f t="shared" si="0"/>
        <v>140</v>
      </c>
      <c r="O24" s="46">
        <f t="shared" si="0"/>
        <v>0.29000000000000004</v>
      </c>
      <c r="P24" s="46">
        <f t="shared" si="0"/>
        <v>168.22</v>
      </c>
      <c r="Q24" s="46">
        <f t="shared" si="0"/>
        <v>216.39</v>
      </c>
      <c r="R24" s="46">
        <f t="shared" si="0"/>
        <v>38.68</v>
      </c>
      <c r="S24" s="46">
        <f t="shared" si="0"/>
        <v>3.9</v>
      </c>
    </row>
    <row r="25" spans="1:19" ht="12.75">
      <c r="A25" s="287" t="s">
        <v>198</v>
      </c>
      <c r="B25" s="288"/>
      <c r="C25" s="289"/>
      <c r="D25" s="287" t="s">
        <v>262</v>
      </c>
      <c r="E25" s="288"/>
      <c r="F25" s="288"/>
      <c r="G25" s="289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s="85" customFormat="1" ht="12.75">
      <c r="A26" s="208" t="s">
        <v>251</v>
      </c>
      <c r="B26" s="209"/>
      <c r="C26" s="210"/>
      <c r="D26" s="59" t="s">
        <v>73</v>
      </c>
      <c r="E26" s="59">
        <v>200</v>
      </c>
      <c r="F26" s="59"/>
      <c r="G26" s="59"/>
      <c r="H26" s="55">
        <v>1.47</v>
      </c>
      <c r="I26" s="55">
        <v>0</v>
      </c>
      <c r="J26" s="55">
        <v>22.8</v>
      </c>
      <c r="K26" s="55">
        <v>97.07</v>
      </c>
      <c r="L26" s="59">
        <v>0.03</v>
      </c>
      <c r="M26" s="59">
        <v>14.8</v>
      </c>
      <c r="N26" s="59">
        <v>0</v>
      </c>
      <c r="O26" s="59">
        <v>0</v>
      </c>
      <c r="P26" s="59">
        <v>34.67</v>
      </c>
      <c r="Q26" s="59">
        <v>36</v>
      </c>
      <c r="R26" s="59">
        <v>12</v>
      </c>
      <c r="S26" s="59">
        <v>0.67</v>
      </c>
    </row>
    <row r="27" spans="1:19" s="85" customFormat="1" ht="12.75">
      <c r="A27" s="208" t="s">
        <v>383</v>
      </c>
      <c r="B27" s="209"/>
      <c r="C27" s="210"/>
      <c r="D27" s="66"/>
      <c r="E27" s="72">
        <v>15</v>
      </c>
      <c r="F27" s="59"/>
      <c r="G27" s="60"/>
      <c r="H27" s="59">
        <v>0.82</v>
      </c>
      <c r="I27" s="59">
        <v>4.05</v>
      </c>
      <c r="J27" s="59">
        <v>9.3</v>
      </c>
      <c r="K27" s="59">
        <v>76.5</v>
      </c>
      <c r="L27" s="59">
        <v>0.02</v>
      </c>
      <c r="M27" s="59">
        <v>0</v>
      </c>
      <c r="N27" s="59">
        <v>9.77</v>
      </c>
      <c r="O27" s="59">
        <v>0</v>
      </c>
      <c r="P27" s="59">
        <v>6.16</v>
      </c>
      <c r="Q27" s="59">
        <v>13.08</v>
      </c>
      <c r="R27" s="59">
        <v>2.25</v>
      </c>
      <c r="S27" s="59">
        <v>0.15</v>
      </c>
    </row>
    <row r="28" spans="1:19" ht="12.75">
      <c r="A28" s="208" t="s">
        <v>12</v>
      </c>
      <c r="B28" s="209"/>
      <c r="C28" s="210"/>
      <c r="D28" s="11"/>
      <c r="E28" s="11"/>
      <c r="F28" s="11"/>
      <c r="G28" s="11"/>
      <c r="H28" s="59">
        <f aca="true" t="shared" si="1" ref="H28:S28">SUM(H26:H27)</f>
        <v>2.29</v>
      </c>
      <c r="I28" s="59">
        <f t="shared" si="1"/>
        <v>4.05</v>
      </c>
      <c r="J28" s="59">
        <f t="shared" si="1"/>
        <v>32.1</v>
      </c>
      <c r="K28" s="59">
        <f t="shared" si="1"/>
        <v>173.57</v>
      </c>
      <c r="L28" s="59">
        <f t="shared" si="1"/>
        <v>0.05</v>
      </c>
      <c r="M28" s="59">
        <f t="shared" si="1"/>
        <v>14.8</v>
      </c>
      <c r="N28" s="59">
        <f t="shared" si="1"/>
        <v>9.77</v>
      </c>
      <c r="O28" s="59">
        <f t="shared" si="1"/>
        <v>0</v>
      </c>
      <c r="P28" s="59">
        <f t="shared" si="1"/>
        <v>40.83</v>
      </c>
      <c r="Q28" s="59">
        <f t="shared" si="1"/>
        <v>49.08</v>
      </c>
      <c r="R28" s="59">
        <f t="shared" si="1"/>
        <v>14.25</v>
      </c>
      <c r="S28" s="59">
        <f t="shared" si="1"/>
        <v>0.8200000000000001</v>
      </c>
    </row>
    <row r="29" spans="1:19" s="85" customFormat="1" ht="12.75">
      <c r="A29" s="204"/>
      <c r="B29" s="205"/>
      <c r="C29" s="206"/>
      <c r="D29" s="211" t="s">
        <v>14</v>
      </c>
      <c r="E29" s="212"/>
      <c r="F29" s="212"/>
      <c r="G29" s="21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2.75">
      <c r="A30" s="195" t="s">
        <v>325</v>
      </c>
      <c r="B30" s="196"/>
      <c r="C30" s="197"/>
      <c r="D30" s="46" t="s">
        <v>179</v>
      </c>
      <c r="E30" s="46">
        <v>250</v>
      </c>
      <c r="F30" s="35"/>
      <c r="G30" s="46"/>
      <c r="H30" s="46">
        <v>1.97</v>
      </c>
      <c r="I30" s="46">
        <v>2.71</v>
      </c>
      <c r="J30" s="46">
        <v>12.11</v>
      </c>
      <c r="K30" s="46">
        <v>85.75</v>
      </c>
      <c r="L30" s="59">
        <v>0.09</v>
      </c>
      <c r="M30" s="59">
        <v>8.25</v>
      </c>
      <c r="N30" s="59">
        <v>0</v>
      </c>
      <c r="O30" s="59">
        <v>0.06</v>
      </c>
      <c r="P30" s="59">
        <v>26.7</v>
      </c>
      <c r="Q30" s="59">
        <v>55.98</v>
      </c>
      <c r="R30" s="59">
        <v>22.78</v>
      </c>
      <c r="S30" s="59">
        <v>0.88</v>
      </c>
    </row>
    <row r="31" spans="1:19" ht="12.75" customHeight="1">
      <c r="A31" s="195" t="s">
        <v>86</v>
      </c>
      <c r="B31" s="196"/>
      <c r="C31" s="19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284" t="s">
        <v>39</v>
      </c>
      <c r="B32" s="285"/>
      <c r="C32" s="286"/>
      <c r="D32" s="11"/>
      <c r="E32" s="11"/>
      <c r="F32" s="11">
        <v>5</v>
      </c>
      <c r="G32" s="11">
        <v>5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204" t="s">
        <v>26</v>
      </c>
      <c r="B33" s="205"/>
      <c r="C33" s="206"/>
      <c r="D33" s="11"/>
      <c r="E33" s="11"/>
      <c r="F33" s="11">
        <v>100</v>
      </c>
      <c r="G33" s="11">
        <v>75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204" t="s">
        <v>28</v>
      </c>
      <c r="B34" s="205"/>
      <c r="C34" s="206"/>
      <c r="D34" s="11"/>
      <c r="E34" s="11"/>
      <c r="F34" s="11">
        <v>12</v>
      </c>
      <c r="G34" s="11">
        <v>10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204" t="s">
        <v>27</v>
      </c>
      <c r="B35" s="205"/>
      <c r="C35" s="206"/>
      <c r="D35" s="11"/>
      <c r="E35" s="11"/>
      <c r="F35" s="11">
        <v>12.5</v>
      </c>
      <c r="G35" s="11">
        <v>10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204" t="s">
        <v>29</v>
      </c>
      <c r="B36" s="205"/>
      <c r="C36" s="206"/>
      <c r="D36" s="11"/>
      <c r="E36" s="11"/>
      <c r="F36" s="11">
        <v>3</v>
      </c>
      <c r="G36" s="11">
        <v>3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204" t="s">
        <v>20</v>
      </c>
      <c r="B37" s="205"/>
      <c r="C37" s="206"/>
      <c r="D37" s="11"/>
      <c r="E37" s="11"/>
      <c r="F37" s="11">
        <v>1</v>
      </c>
      <c r="G37" s="11">
        <v>1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2.75">
      <c r="A38" s="201" t="s">
        <v>31</v>
      </c>
      <c r="B38" s="202"/>
      <c r="C38" s="203"/>
      <c r="D38" s="11"/>
      <c r="E38" s="11"/>
      <c r="F38" s="11">
        <v>0.02</v>
      </c>
      <c r="G38" s="11">
        <v>0.02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s="85" customFormat="1" ht="12.75">
      <c r="A39" s="204" t="s">
        <v>224</v>
      </c>
      <c r="B39" s="205"/>
      <c r="C39" s="206"/>
      <c r="D39" s="66"/>
      <c r="E39" s="66"/>
      <c r="F39" s="66">
        <v>187.5</v>
      </c>
      <c r="G39" s="66">
        <v>187.5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12.75">
      <c r="A40" s="208" t="s">
        <v>446</v>
      </c>
      <c r="B40" s="209"/>
      <c r="C40" s="210"/>
      <c r="D40" s="59" t="s">
        <v>447</v>
      </c>
      <c r="E40" s="59">
        <v>80</v>
      </c>
      <c r="F40" s="11"/>
      <c r="G40" s="11"/>
      <c r="H40" s="59">
        <v>7.26</v>
      </c>
      <c r="I40" s="59">
        <v>8.12</v>
      </c>
      <c r="J40" s="59">
        <v>9.5</v>
      </c>
      <c r="K40" s="59">
        <v>140.09</v>
      </c>
      <c r="L40" s="59">
        <v>0.05</v>
      </c>
      <c r="M40" s="59">
        <v>0.67</v>
      </c>
      <c r="N40" s="59">
        <v>31.46</v>
      </c>
      <c r="O40" s="59">
        <v>0.07</v>
      </c>
      <c r="P40" s="59">
        <v>25.94</v>
      </c>
      <c r="Q40" s="59">
        <v>81.98</v>
      </c>
      <c r="R40" s="59">
        <v>17</v>
      </c>
      <c r="S40" s="59">
        <v>0.8</v>
      </c>
    </row>
    <row r="41" spans="1:19" ht="12.75">
      <c r="A41" s="201" t="s">
        <v>255</v>
      </c>
      <c r="B41" s="202"/>
      <c r="C41" s="203"/>
      <c r="D41" s="11"/>
      <c r="E41" s="11"/>
      <c r="F41" s="11">
        <v>69.3</v>
      </c>
      <c r="G41" s="11">
        <v>50.6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4.25" customHeight="1">
      <c r="A42" s="201" t="s">
        <v>28</v>
      </c>
      <c r="B42" s="202"/>
      <c r="C42" s="203"/>
      <c r="D42" s="11"/>
      <c r="E42" s="11"/>
      <c r="F42" s="11">
        <v>32</v>
      </c>
      <c r="G42" s="11">
        <v>26.6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1.25" customHeight="1">
      <c r="A43" s="201" t="s">
        <v>29</v>
      </c>
      <c r="B43" s="202"/>
      <c r="C43" s="203"/>
      <c r="D43" s="11"/>
      <c r="E43" s="11"/>
      <c r="F43" s="11">
        <v>4</v>
      </c>
      <c r="G43" s="11">
        <v>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.75">
      <c r="A44" s="201" t="s">
        <v>32</v>
      </c>
      <c r="B44" s="202"/>
      <c r="C44" s="203"/>
      <c r="D44" s="11"/>
      <c r="E44" s="11"/>
      <c r="F44" s="11">
        <v>5</v>
      </c>
      <c r="G44" s="11">
        <v>5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.75">
      <c r="A45" s="201" t="s">
        <v>58</v>
      </c>
      <c r="B45" s="202"/>
      <c r="C45" s="203"/>
      <c r="D45" s="11"/>
      <c r="E45" s="11"/>
      <c r="F45" s="11">
        <v>10.6</v>
      </c>
      <c r="G45" s="11">
        <v>10.6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>
      <c r="A46" s="201" t="s">
        <v>18</v>
      </c>
      <c r="B46" s="202"/>
      <c r="C46" s="203"/>
      <c r="D46" s="11"/>
      <c r="E46" s="11"/>
      <c r="F46" s="11">
        <v>16</v>
      </c>
      <c r="G46" s="11">
        <v>16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>
      <c r="A47" s="201" t="s">
        <v>20</v>
      </c>
      <c r="B47" s="202"/>
      <c r="C47" s="203"/>
      <c r="D47" s="11"/>
      <c r="E47" s="11"/>
      <c r="F47" s="11">
        <v>0.8</v>
      </c>
      <c r="G47" s="11">
        <v>0.8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195" t="s">
        <v>90</v>
      </c>
      <c r="B48" s="196"/>
      <c r="C48" s="197"/>
      <c r="D48" s="46" t="s">
        <v>438</v>
      </c>
      <c r="E48" s="46">
        <v>30</v>
      </c>
      <c r="F48" s="46"/>
      <c r="G48" s="46"/>
      <c r="H48" s="46">
        <v>0.53</v>
      </c>
      <c r="I48" s="46">
        <v>1.5</v>
      </c>
      <c r="J48" s="46">
        <v>2.11</v>
      </c>
      <c r="K48" s="48">
        <v>24.03</v>
      </c>
      <c r="L48" s="59">
        <v>0.01</v>
      </c>
      <c r="M48" s="59">
        <v>0.4</v>
      </c>
      <c r="N48" s="59">
        <v>10.14</v>
      </c>
      <c r="O48" s="59">
        <v>0.01</v>
      </c>
      <c r="P48" s="59">
        <v>8.77</v>
      </c>
      <c r="Q48" s="59">
        <v>8.82</v>
      </c>
      <c r="R48" s="59">
        <v>2.94</v>
      </c>
      <c r="S48" s="59">
        <v>0.12</v>
      </c>
    </row>
    <row r="49" spans="1:19" ht="12.75">
      <c r="A49" s="195" t="s">
        <v>439</v>
      </c>
      <c r="B49" s="196"/>
      <c r="C49" s="197"/>
      <c r="D49" s="46"/>
      <c r="E49" s="46"/>
      <c r="F49" s="46"/>
      <c r="G49" s="46"/>
      <c r="H49" s="46"/>
      <c r="I49" s="46"/>
      <c r="J49" s="46"/>
      <c r="K49" s="48"/>
      <c r="L49" s="59"/>
      <c r="M49" s="59"/>
      <c r="N49" s="59"/>
      <c r="O49" s="59"/>
      <c r="P49" s="59"/>
      <c r="Q49" s="59"/>
      <c r="R49" s="59"/>
      <c r="S49" s="59"/>
    </row>
    <row r="50" spans="1:19" ht="12.75">
      <c r="A50" s="201" t="s">
        <v>30</v>
      </c>
      <c r="B50" s="202"/>
      <c r="C50" s="203"/>
      <c r="D50" s="46"/>
      <c r="E50" s="46"/>
      <c r="F50" s="129">
        <v>7.5</v>
      </c>
      <c r="G50" s="129">
        <v>7.5</v>
      </c>
      <c r="H50" s="46"/>
      <c r="I50" s="46"/>
      <c r="J50" s="46"/>
      <c r="K50" s="48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201" t="s">
        <v>32</v>
      </c>
      <c r="B51" s="202"/>
      <c r="C51" s="203"/>
      <c r="D51" s="11"/>
      <c r="E51" s="11"/>
      <c r="F51" s="11">
        <v>2.2</v>
      </c>
      <c r="G51" s="11">
        <v>2.2</v>
      </c>
      <c r="H51" s="11"/>
      <c r="I51" s="11"/>
      <c r="J51" s="11"/>
      <c r="K51" s="63"/>
      <c r="L51" s="11"/>
      <c r="M51" s="11"/>
      <c r="N51" s="11"/>
      <c r="O51" s="11"/>
      <c r="P51" s="11"/>
      <c r="Q51" s="11"/>
      <c r="R51" s="11"/>
      <c r="S51" s="11"/>
    </row>
    <row r="52" spans="1:19" ht="12.75">
      <c r="A52" s="201" t="s">
        <v>20</v>
      </c>
      <c r="B52" s="202"/>
      <c r="C52" s="203"/>
      <c r="D52" s="11"/>
      <c r="E52" s="11"/>
      <c r="F52" s="11">
        <v>0.3</v>
      </c>
      <c r="G52" s="11">
        <v>0.3</v>
      </c>
      <c r="H52" s="11"/>
      <c r="I52" s="10"/>
      <c r="J52" s="10"/>
      <c r="K52" s="63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201" t="s">
        <v>70</v>
      </c>
      <c r="B53" s="202"/>
      <c r="C53" s="203"/>
      <c r="D53" s="11"/>
      <c r="E53" s="11"/>
      <c r="F53" s="11">
        <v>1.2</v>
      </c>
      <c r="G53" s="11">
        <v>1.2</v>
      </c>
      <c r="H53" s="11"/>
      <c r="I53" s="10"/>
      <c r="J53" s="10"/>
      <c r="K53" s="63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201" t="s">
        <v>28</v>
      </c>
      <c r="B54" s="202"/>
      <c r="C54" s="203"/>
      <c r="D54" s="11"/>
      <c r="E54" s="11"/>
      <c r="F54" s="11">
        <v>7.1</v>
      </c>
      <c r="G54" s="11">
        <v>6</v>
      </c>
      <c r="H54" s="11"/>
      <c r="I54" s="10"/>
      <c r="J54" s="10"/>
      <c r="K54" s="63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201" t="s">
        <v>224</v>
      </c>
      <c r="B55" s="202"/>
      <c r="C55" s="203"/>
      <c r="D55" s="11"/>
      <c r="E55" s="11"/>
      <c r="F55" s="11">
        <v>20.3</v>
      </c>
      <c r="G55" s="11">
        <v>20.3</v>
      </c>
      <c r="H55" s="11"/>
      <c r="I55" s="10"/>
      <c r="J55" s="10"/>
      <c r="K55" s="63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195" t="s">
        <v>376</v>
      </c>
      <c r="B56" s="196"/>
      <c r="C56" s="197"/>
      <c r="D56" s="46" t="s">
        <v>377</v>
      </c>
      <c r="E56" s="46">
        <v>180</v>
      </c>
      <c r="F56" s="46"/>
      <c r="G56" s="46"/>
      <c r="H56" s="46">
        <v>3.68</v>
      </c>
      <c r="I56" s="46">
        <v>10.89</v>
      </c>
      <c r="J56" s="46">
        <v>21.4</v>
      </c>
      <c r="K56" s="48">
        <v>205.7</v>
      </c>
      <c r="L56" s="59">
        <v>0.17</v>
      </c>
      <c r="M56" s="59">
        <v>21.18</v>
      </c>
      <c r="N56" s="59">
        <v>59.5</v>
      </c>
      <c r="O56" s="59">
        <v>0.14</v>
      </c>
      <c r="P56" s="59">
        <v>49.6</v>
      </c>
      <c r="Q56" s="59">
        <v>103.56</v>
      </c>
      <c r="R56" s="59">
        <v>32.6</v>
      </c>
      <c r="S56" s="59">
        <v>1.22</v>
      </c>
    </row>
    <row r="57" spans="1:19" ht="12.75">
      <c r="A57" s="198" t="s">
        <v>18</v>
      </c>
      <c r="B57" s="199"/>
      <c r="C57" s="200"/>
      <c r="D57" s="46"/>
      <c r="E57" s="46"/>
      <c r="F57" s="123">
        <v>28.8</v>
      </c>
      <c r="G57" s="123">
        <v>28.8</v>
      </c>
      <c r="H57" s="46"/>
      <c r="I57" s="46"/>
      <c r="J57" s="46"/>
      <c r="K57" s="48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198" t="s">
        <v>26</v>
      </c>
      <c r="B58" s="199"/>
      <c r="C58" s="200"/>
      <c r="D58" s="46"/>
      <c r="E58" s="46"/>
      <c r="F58" s="123">
        <v>210.6</v>
      </c>
      <c r="G58" s="119">
        <v>158.4</v>
      </c>
      <c r="H58" s="46"/>
      <c r="I58" s="46"/>
      <c r="J58" s="46"/>
      <c r="K58" s="48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201" t="s">
        <v>20</v>
      </c>
      <c r="B59" s="202"/>
      <c r="C59" s="203"/>
      <c r="D59" s="46"/>
      <c r="E59" s="46"/>
      <c r="F59" s="123">
        <v>0.6</v>
      </c>
      <c r="G59" s="64">
        <v>0.6</v>
      </c>
      <c r="H59" s="46"/>
      <c r="I59" s="46"/>
      <c r="J59" s="46"/>
      <c r="K59" s="48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198" t="s">
        <v>33</v>
      </c>
      <c r="B60" s="199"/>
      <c r="C60" s="200"/>
      <c r="D60" s="46"/>
      <c r="E60" s="46"/>
      <c r="F60" s="123">
        <v>5</v>
      </c>
      <c r="G60" s="119">
        <v>5</v>
      </c>
      <c r="H60" s="46"/>
      <c r="I60" s="46"/>
      <c r="J60" s="46"/>
      <c r="K60" s="48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195" t="s">
        <v>445</v>
      </c>
      <c r="B61" s="196"/>
      <c r="C61" s="197"/>
      <c r="D61" s="46"/>
      <c r="E61" s="46">
        <v>60</v>
      </c>
      <c r="F61" s="46">
        <v>109</v>
      </c>
      <c r="G61" s="46">
        <v>60</v>
      </c>
      <c r="H61" s="46">
        <v>0.67</v>
      </c>
      <c r="I61" s="46">
        <v>0.06</v>
      </c>
      <c r="J61" s="46">
        <v>2.1</v>
      </c>
      <c r="K61" s="46">
        <v>12.04</v>
      </c>
      <c r="L61" s="59">
        <v>0.01</v>
      </c>
      <c r="M61" s="59">
        <v>6.32</v>
      </c>
      <c r="N61" s="59">
        <v>0</v>
      </c>
      <c r="O61" s="59">
        <v>0.01</v>
      </c>
      <c r="P61" s="59">
        <v>6.02</v>
      </c>
      <c r="Q61" s="59">
        <v>21.08</v>
      </c>
      <c r="R61" s="59">
        <v>9.03</v>
      </c>
      <c r="S61" s="59">
        <v>0.04</v>
      </c>
    </row>
    <row r="62" spans="1:19" ht="12.75">
      <c r="A62" s="195" t="s">
        <v>444</v>
      </c>
      <c r="B62" s="196"/>
      <c r="C62" s="197"/>
      <c r="D62" s="46"/>
      <c r="E62" s="46"/>
      <c r="F62" s="46"/>
      <c r="G62" s="46"/>
      <c r="H62" s="46"/>
      <c r="I62" s="46"/>
      <c r="J62" s="46"/>
      <c r="K62" s="46"/>
      <c r="L62" s="59"/>
      <c r="M62" s="59"/>
      <c r="N62" s="59"/>
      <c r="O62" s="59"/>
      <c r="P62" s="59"/>
      <c r="Q62" s="59"/>
      <c r="R62" s="59"/>
      <c r="S62" s="59"/>
    </row>
    <row r="63" spans="1:19" s="85" customFormat="1" ht="12.75">
      <c r="A63" s="195" t="s">
        <v>64</v>
      </c>
      <c r="B63" s="196"/>
      <c r="C63" s="197"/>
      <c r="D63" s="46" t="s">
        <v>83</v>
      </c>
      <c r="E63" s="46">
        <v>200</v>
      </c>
      <c r="F63" s="46"/>
      <c r="G63" s="46"/>
      <c r="H63" s="46">
        <v>0.66</v>
      </c>
      <c r="I63" s="59">
        <v>0.09</v>
      </c>
      <c r="J63" s="46">
        <v>32.01</v>
      </c>
      <c r="K63" s="48">
        <v>132.8</v>
      </c>
      <c r="L63" s="46">
        <v>0.016</v>
      </c>
      <c r="M63" s="46">
        <v>0.72</v>
      </c>
      <c r="N63" s="46">
        <v>0</v>
      </c>
      <c r="O63" s="46">
        <v>0.02</v>
      </c>
      <c r="P63" s="46">
        <v>32.48</v>
      </c>
      <c r="Q63" s="46">
        <v>23.44</v>
      </c>
      <c r="R63" s="46">
        <v>17.46</v>
      </c>
      <c r="S63" s="46">
        <v>0.69</v>
      </c>
    </row>
    <row r="64" spans="1:19" s="85" customFormat="1" ht="12.75">
      <c r="A64" s="204" t="s">
        <v>34</v>
      </c>
      <c r="B64" s="205"/>
      <c r="C64" s="206"/>
      <c r="D64" s="66"/>
      <c r="E64" s="66"/>
      <c r="F64" s="66">
        <v>20</v>
      </c>
      <c r="G64" s="66">
        <v>20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5" spans="1:19" s="85" customFormat="1" ht="12.75">
      <c r="A65" s="204" t="s">
        <v>19</v>
      </c>
      <c r="B65" s="205"/>
      <c r="C65" s="206"/>
      <c r="D65" s="66"/>
      <c r="E65" s="66"/>
      <c r="F65" s="66">
        <v>15</v>
      </c>
      <c r="G65" s="66">
        <v>15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</row>
    <row r="66" spans="1:19" ht="12.75">
      <c r="A66" s="204" t="s">
        <v>35</v>
      </c>
      <c r="B66" s="205"/>
      <c r="C66" s="206"/>
      <c r="D66" s="66"/>
      <c r="E66" s="66"/>
      <c r="F66" s="66">
        <v>0.2</v>
      </c>
      <c r="G66" s="66">
        <v>0.2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1:19" ht="12.75">
      <c r="A67" s="204" t="s">
        <v>224</v>
      </c>
      <c r="B67" s="205"/>
      <c r="C67" s="206"/>
      <c r="D67" s="66"/>
      <c r="E67" s="66"/>
      <c r="F67" s="66">
        <v>200</v>
      </c>
      <c r="G67" s="66">
        <v>200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1:19" ht="11.25" customHeight="1">
      <c r="A68" s="195" t="s">
        <v>61</v>
      </c>
      <c r="B68" s="196"/>
      <c r="C68" s="197"/>
      <c r="D68" s="11"/>
      <c r="E68" s="46">
        <v>90</v>
      </c>
      <c r="F68" s="46"/>
      <c r="G68" s="46"/>
      <c r="H68" s="46">
        <v>6.24</v>
      </c>
      <c r="I68" s="46">
        <v>0.79</v>
      </c>
      <c r="J68" s="46">
        <v>38.16</v>
      </c>
      <c r="K68" s="46">
        <v>184.7</v>
      </c>
      <c r="L68" s="59">
        <v>0.1</v>
      </c>
      <c r="M68" s="59">
        <v>0</v>
      </c>
      <c r="N68" s="59">
        <v>0</v>
      </c>
      <c r="O68" s="59">
        <v>0.04</v>
      </c>
      <c r="P68" s="59">
        <v>26.8</v>
      </c>
      <c r="Q68" s="59">
        <v>17.4</v>
      </c>
      <c r="R68" s="59">
        <v>91</v>
      </c>
      <c r="S68" s="59">
        <v>1.6</v>
      </c>
    </row>
    <row r="69" spans="1:19" ht="12.75">
      <c r="A69" s="195" t="s">
        <v>426</v>
      </c>
      <c r="B69" s="196"/>
      <c r="C69" s="197"/>
      <c r="D69" s="11"/>
      <c r="E69" s="46">
        <v>50</v>
      </c>
      <c r="F69" s="46"/>
      <c r="G69" s="46"/>
      <c r="H69" s="46">
        <v>2.8</v>
      </c>
      <c r="I69" s="46">
        <v>0.55</v>
      </c>
      <c r="J69" s="46">
        <v>24.7</v>
      </c>
      <c r="K69" s="48">
        <v>114.95</v>
      </c>
      <c r="L69" s="59">
        <v>0.05</v>
      </c>
      <c r="M69" s="59">
        <v>0</v>
      </c>
      <c r="N69" s="59">
        <v>0</v>
      </c>
      <c r="O69" s="59">
        <v>0</v>
      </c>
      <c r="P69" s="59">
        <v>11.5</v>
      </c>
      <c r="Q69" s="59">
        <v>53</v>
      </c>
      <c r="R69" s="59">
        <v>12.5</v>
      </c>
      <c r="S69" s="59">
        <v>1.55</v>
      </c>
    </row>
    <row r="70" spans="1:19" ht="12.75">
      <c r="A70" s="195" t="s">
        <v>256</v>
      </c>
      <c r="B70" s="196"/>
      <c r="C70" s="197"/>
      <c r="D70" s="59" t="s">
        <v>176</v>
      </c>
      <c r="E70" s="46" t="s">
        <v>205</v>
      </c>
      <c r="F70" s="46">
        <v>185</v>
      </c>
      <c r="G70" s="46">
        <v>185</v>
      </c>
      <c r="H70" s="46">
        <v>0.74</v>
      </c>
      <c r="I70" s="59">
        <v>0.74</v>
      </c>
      <c r="J70" s="46">
        <v>18.3</v>
      </c>
      <c r="K70" s="48">
        <v>59</v>
      </c>
      <c r="L70" s="46">
        <v>0.06</v>
      </c>
      <c r="M70" s="46">
        <v>18.5</v>
      </c>
      <c r="N70" s="46">
        <v>0</v>
      </c>
      <c r="O70" s="46">
        <v>0.04</v>
      </c>
      <c r="P70" s="46">
        <v>29.6</v>
      </c>
      <c r="Q70" s="46">
        <v>20.3</v>
      </c>
      <c r="R70" s="46">
        <v>16.7</v>
      </c>
      <c r="S70" s="46">
        <v>4</v>
      </c>
    </row>
    <row r="71" spans="1:19" ht="12.75">
      <c r="A71" s="208" t="s">
        <v>12</v>
      </c>
      <c r="B71" s="209"/>
      <c r="C71" s="210"/>
      <c r="D71" s="11"/>
      <c r="E71" s="11"/>
      <c r="F71" s="11"/>
      <c r="G71" s="11"/>
      <c r="H71" s="59">
        <f aca="true" t="shared" si="2" ref="H71:S71">SUM(H48:H70)</f>
        <v>15.320000000000002</v>
      </c>
      <c r="I71" s="59">
        <f t="shared" si="2"/>
        <v>14.620000000000003</v>
      </c>
      <c r="J71" s="59">
        <f t="shared" si="2"/>
        <v>138.78</v>
      </c>
      <c r="K71" s="59">
        <f t="shared" si="2"/>
        <v>733.22</v>
      </c>
      <c r="L71" s="59">
        <f t="shared" si="2"/>
        <v>0.41600000000000004</v>
      </c>
      <c r="M71" s="59">
        <f t="shared" si="2"/>
        <v>47.12</v>
      </c>
      <c r="N71" s="59">
        <f t="shared" si="2"/>
        <v>69.64</v>
      </c>
      <c r="O71" s="59">
        <f t="shared" si="2"/>
        <v>0.26</v>
      </c>
      <c r="P71" s="59">
        <f t="shared" si="2"/>
        <v>164.77</v>
      </c>
      <c r="Q71" s="59">
        <f t="shared" si="2"/>
        <v>247.6</v>
      </c>
      <c r="R71" s="59">
        <f t="shared" si="2"/>
        <v>182.23</v>
      </c>
      <c r="S71" s="59">
        <f t="shared" si="2"/>
        <v>9.219999999999999</v>
      </c>
    </row>
    <row r="72" spans="1:19" ht="12.75">
      <c r="A72" s="208"/>
      <c r="B72" s="209"/>
      <c r="C72" s="210"/>
      <c r="D72" s="211" t="s">
        <v>36</v>
      </c>
      <c r="E72" s="212"/>
      <c r="F72" s="212"/>
      <c r="G72" s="213"/>
      <c r="H72" s="59"/>
      <c r="I72" s="59"/>
      <c r="J72" s="59"/>
      <c r="K72" s="59"/>
      <c r="L72" s="11"/>
      <c r="M72" s="11"/>
      <c r="N72" s="11"/>
      <c r="O72" s="11"/>
      <c r="P72" s="11"/>
      <c r="Q72" s="11"/>
      <c r="R72" s="11"/>
      <c r="S72" s="11"/>
    </row>
    <row r="73" spans="1:19" ht="12.75">
      <c r="A73" s="208" t="s">
        <v>336</v>
      </c>
      <c r="B73" s="209"/>
      <c r="C73" s="210"/>
      <c r="D73" s="59" t="s">
        <v>242</v>
      </c>
      <c r="E73" s="59">
        <v>60</v>
      </c>
      <c r="F73" s="59"/>
      <c r="G73" s="59"/>
      <c r="H73" s="59">
        <v>5.01</v>
      </c>
      <c r="I73" s="59">
        <v>1.92</v>
      </c>
      <c r="J73" s="59">
        <v>26.91</v>
      </c>
      <c r="K73" s="59">
        <v>145</v>
      </c>
      <c r="L73" s="59">
        <v>0.09</v>
      </c>
      <c r="M73" s="59">
        <v>0</v>
      </c>
      <c r="N73" s="59">
        <v>0</v>
      </c>
      <c r="O73" s="59">
        <v>0.04</v>
      </c>
      <c r="P73" s="59">
        <v>13.5</v>
      </c>
      <c r="Q73" s="59">
        <v>46.1</v>
      </c>
      <c r="R73" s="59">
        <v>19.4</v>
      </c>
      <c r="S73" s="59">
        <v>0.88</v>
      </c>
    </row>
    <row r="74" spans="1:19" ht="12.75">
      <c r="A74" s="201" t="s">
        <v>32</v>
      </c>
      <c r="B74" s="202"/>
      <c r="C74" s="203"/>
      <c r="D74" s="59"/>
      <c r="E74" s="72"/>
      <c r="F74" s="123">
        <v>46.8</v>
      </c>
      <c r="G74" s="126">
        <v>46</v>
      </c>
      <c r="H74" s="59"/>
      <c r="I74" s="59"/>
      <c r="J74" s="59"/>
      <c r="K74" s="59"/>
      <c r="L74" s="11"/>
      <c r="M74" s="11"/>
      <c r="N74" s="11"/>
      <c r="O74" s="11"/>
      <c r="P74" s="11"/>
      <c r="Q74" s="11"/>
      <c r="R74" s="11"/>
      <c r="S74" s="11"/>
    </row>
    <row r="75" spans="1:19" ht="12.75">
      <c r="A75" s="201" t="s">
        <v>337</v>
      </c>
      <c r="B75" s="202"/>
      <c r="C75" s="203"/>
      <c r="D75" s="59"/>
      <c r="E75" s="72"/>
      <c r="F75" s="123">
        <v>2.3</v>
      </c>
      <c r="G75" s="126">
        <v>2.3</v>
      </c>
      <c r="H75" s="59"/>
      <c r="I75" s="59"/>
      <c r="J75" s="59"/>
      <c r="K75" s="59"/>
      <c r="L75" s="11"/>
      <c r="M75" s="11"/>
      <c r="N75" s="11"/>
      <c r="O75" s="11"/>
      <c r="P75" s="11"/>
      <c r="Q75" s="11"/>
      <c r="R75" s="11"/>
      <c r="S75" s="11"/>
    </row>
    <row r="76" spans="1:19" ht="12.75">
      <c r="A76" s="201" t="s">
        <v>338</v>
      </c>
      <c r="B76" s="202"/>
      <c r="C76" s="203"/>
      <c r="D76" s="59"/>
      <c r="E76" s="72"/>
      <c r="F76" s="123">
        <v>2.8</v>
      </c>
      <c r="G76" s="126">
        <v>2.8</v>
      </c>
      <c r="H76" s="59"/>
      <c r="I76" s="59"/>
      <c r="J76" s="59"/>
      <c r="K76" s="59"/>
      <c r="L76" s="11"/>
      <c r="M76" s="11"/>
      <c r="N76" s="11"/>
      <c r="O76" s="11"/>
      <c r="P76" s="11"/>
      <c r="Q76" s="11"/>
      <c r="R76" s="11"/>
      <c r="S76" s="11"/>
    </row>
    <row r="77" spans="1:19" ht="12.75">
      <c r="A77" s="201" t="s">
        <v>41</v>
      </c>
      <c r="B77" s="202"/>
      <c r="C77" s="203"/>
      <c r="D77" s="59"/>
      <c r="E77" s="72"/>
      <c r="F77" s="123">
        <v>1.4</v>
      </c>
      <c r="G77" s="126">
        <v>1.4</v>
      </c>
      <c r="H77" s="59"/>
      <c r="I77" s="59"/>
      <c r="J77" s="59"/>
      <c r="K77" s="59"/>
      <c r="L77" s="11"/>
      <c r="M77" s="11"/>
      <c r="N77" s="11"/>
      <c r="O77" s="11"/>
      <c r="P77" s="11"/>
      <c r="Q77" s="11"/>
      <c r="R77" s="11"/>
      <c r="S77" s="11"/>
    </row>
    <row r="78" spans="1:19" ht="12.75">
      <c r="A78" s="201" t="s">
        <v>20</v>
      </c>
      <c r="B78" s="202"/>
      <c r="C78" s="203"/>
      <c r="D78" s="59"/>
      <c r="E78" s="72"/>
      <c r="F78" s="123">
        <v>0.3</v>
      </c>
      <c r="G78" s="126">
        <v>0.3</v>
      </c>
      <c r="H78" s="59"/>
      <c r="I78" s="59"/>
      <c r="J78" s="59"/>
      <c r="K78" s="59"/>
      <c r="L78" s="11"/>
      <c r="M78" s="11"/>
      <c r="N78" s="11"/>
      <c r="O78" s="11"/>
      <c r="P78" s="11"/>
      <c r="Q78" s="11"/>
      <c r="R78" s="11"/>
      <c r="S78" s="11"/>
    </row>
    <row r="79" spans="1:19" ht="12.75">
      <c r="A79" s="201" t="s">
        <v>29</v>
      </c>
      <c r="B79" s="202"/>
      <c r="C79" s="203"/>
      <c r="D79" s="59"/>
      <c r="E79" s="72"/>
      <c r="F79" s="123">
        <v>0.25</v>
      </c>
      <c r="G79" s="126">
        <v>0.25</v>
      </c>
      <c r="H79" s="59"/>
      <c r="I79" s="59"/>
      <c r="J79" s="59"/>
      <c r="K79" s="59"/>
      <c r="L79" s="11"/>
      <c r="M79" s="11"/>
      <c r="N79" s="11"/>
      <c r="O79" s="11"/>
      <c r="P79" s="11"/>
      <c r="Q79" s="11"/>
      <c r="R79" s="11"/>
      <c r="S79" s="11"/>
    </row>
    <row r="80" spans="1:19" ht="12.75">
      <c r="A80" s="201" t="s">
        <v>40</v>
      </c>
      <c r="B80" s="202"/>
      <c r="C80" s="203"/>
      <c r="D80" s="59"/>
      <c r="E80" s="72"/>
      <c r="F80" s="123">
        <v>1.2</v>
      </c>
      <c r="G80" s="126">
        <v>1.2</v>
      </c>
      <c r="H80" s="59"/>
      <c r="I80" s="59"/>
      <c r="J80" s="59"/>
      <c r="K80" s="59"/>
      <c r="L80" s="11"/>
      <c r="M80" s="11"/>
      <c r="N80" s="11"/>
      <c r="O80" s="11"/>
      <c r="P80" s="11"/>
      <c r="Q80" s="11"/>
      <c r="R80" s="11"/>
      <c r="S80" s="11"/>
    </row>
    <row r="81" spans="1:19" ht="12.75">
      <c r="A81" s="201" t="s">
        <v>224</v>
      </c>
      <c r="B81" s="202"/>
      <c r="C81" s="203"/>
      <c r="D81" s="59"/>
      <c r="E81" s="72"/>
      <c r="F81" s="123">
        <v>24.1</v>
      </c>
      <c r="G81" s="126">
        <v>24.1</v>
      </c>
      <c r="H81" s="59"/>
      <c r="I81" s="59"/>
      <c r="J81" s="59"/>
      <c r="K81" s="59"/>
      <c r="L81" s="11"/>
      <c r="M81" s="11"/>
      <c r="N81" s="11"/>
      <c r="O81" s="11"/>
      <c r="P81" s="11"/>
      <c r="Q81" s="11"/>
      <c r="R81" s="11"/>
      <c r="S81" s="11"/>
    </row>
    <row r="82" spans="1:19" ht="12.75">
      <c r="A82" s="195" t="s">
        <v>68</v>
      </c>
      <c r="B82" s="196"/>
      <c r="C82" s="197"/>
      <c r="D82" s="46" t="s">
        <v>67</v>
      </c>
      <c r="E82" s="46">
        <v>200</v>
      </c>
      <c r="F82" s="46">
        <v>207</v>
      </c>
      <c r="G82" s="50">
        <v>200</v>
      </c>
      <c r="H82" s="55">
        <v>5.8</v>
      </c>
      <c r="I82" s="55">
        <v>5</v>
      </c>
      <c r="J82" s="55">
        <v>8</v>
      </c>
      <c r="K82" s="90">
        <v>100</v>
      </c>
      <c r="L82" s="59">
        <v>0.08</v>
      </c>
      <c r="M82" s="59">
        <v>1.4</v>
      </c>
      <c r="N82" s="59">
        <v>40</v>
      </c>
      <c r="O82" s="59">
        <v>0.34</v>
      </c>
      <c r="P82" s="59">
        <v>240</v>
      </c>
      <c r="Q82" s="59">
        <v>180</v>
      </c>
      <c r="R82" s="59">
        <v>28</v>
      </c>
      <c r="S82" s="59">
        <v>0.2</v>
      </c>
    </row>
    <row r="83" spans="1:19" ht="12.75">
      <c r="A83" s="208" t="s">
        <v>12</v>
      </c>
      <c r="B83" s="209"/>
      <c r="C83" s="210"/>
      <c r="D83" s="11"/>
      <c r="E83" s="57"/>
      <c r="F83" s="11"/>
      <c r="G83" s="58"/>
      <c r="H83" s="59">
        <f aca="true" t="shared" si="3" ref="H83:S83">SUM(H73:H82)</f>
        <v>10.809999999999999</v>
      </c>
      <c r="I83" s="59">
        <f t="shared" si="3"/>
        <v>6.92</v>
      </c>
      <c r="J83" s="59">
        <f t="shared" si="3"/>
        <v>34.91</v>
      </c>
      <c r="K83" s="59">
        <f t="shared" si="3"/>
        <v>245</v>
      </c>
      <c r="L83" s="59">
        <f t="shared" si="3"/>
        <v>0.16999999999999998</v>
      </c>
      <c r="M83" s="59">
        <f t="shared" si="3"/>
        <v>1.4</v>
      </c>
      <c r="N83" s="59">
        <f t="shared" si="3"/>
        <v>40</v>
      </c>
      <c r="O83" s="59">
        <f t="shared" si="3"/>
        <v>0.38</v>
      </c>
      <c r="P83" s="59">
        <f t="shared" si="3"/>
        <v>253.5</v>
      </c>
      <c r="Q83" s="59">
        <f t="shared" si="3"/>
        <v>226.1</v>
      </c>
      <c r="R83" s="59">
        <f t="shared" si="3"/>
        <v>47.4</v>
      </c>
      <c r="S83" s="59">
        <f t="shared" si="3"/>
        <v>1.08</v>
      </c>
    </row>
    <row r="84" spans="1:19" ht="12.75">
      <c r="A84" s="195"/>
      <c r="B84" s="196"/>
      <c r="C84" s="197"/>
      <c r="D84" s="287" t="s">
        <v>16</v>
      </c>
      <c r="E84" s="288"/>
      <c r="F84" s="288"/>
      <c r="G84" s="289"/>
      <c r="H84" s="46"/>
      <c r="I84" s="46"/>
      <c r="J84" s="46"/>
      <c r="K84" s="46"/>
      <c r="L84" s="11"/>
      <c r="M84" s="11"/>
      <c r="N84" s="11"/>
      <c r="O84" s="11"/>
      <c r="P84" s="11"/>
      <c r="Q84" s="11"/>
      <c r="R84" s="11"/>
      <c r="S84" s="11"/>
    </row>
    <row r="85" spans="1:19" ht="12.75">
      <c r="A85" s="264" t="s">
        <v>335</v>
      </c>
      <c r="B85" s="265"/>
      <c r="C85" s="266"/>
      <c r="D85" s="152" t="s">
        <v>192</v>
      </c>
      <c r="E85" s="141">
        <v>80</v>
      </c>
      <c r="F85" s="141"/>
      <c r="G85" s="141"/>
      <c r="H85" s="113">
        <v>8.04</v>
      </c>
      <c r="I85" s="113">
        <v>22.54</v>
      </c>
      <c r="J85" s="113">
        <v>0.36</v>
      </c>
      <c r="K85" s="113">
        <v>237.8</v>
      </c>
      <c r="L85" s="113">
        <v>0.13</v>
      </c>
      <c r="M85" s="113">
        <v>0</v>
      </c>
      <c r="N85" s="113">
        <v>29</v>
      </c>
      <c r="O85" s="113">
        <v>0.11</v>
      </c>
      <c r="P85" s="113">
        <v>26.82</v>
      </c>
      <c r="Q85" s="113">
        <v>117.45</v>
      </c>
      <c r="R85" s="113">
        <v>14.5</v>
      </c>
      <c r="S85" s="113">
        <v>1.3</v>
      </c>
    </row>
    <row r="86" spans="1:19" ht="12.75">
      <c r="A86" s="267" t="s">
        <v>335</v>
      </c>
      <c r="B86" s="268"/>
      <c r="C86" s="269"/>
      <c r="D86" s="155"/>
      <c r="E86" s="140"/>
      <c r="F86" s="140">
        <v>82</v>
      </c>
      <c r="G86" s="140">
        <v>80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</row>
    <row r="87" spans="1:19" ht="12.75">
      <c r="A87" s="326" t="s">
        <v>434</v>
      </c>
      <c r="B87" s="326"/>
      <c r="C87" s="326"/>
      <c r="D87" s="152" t="s">
        <v>456</v>
      </c>
      <c r="E87" s="142">
        <v>200</v>
      </c>
      <c r="F87" s="142"/>
      <c r="G87" s="142"/>
      <c r="H87" s="113">
        <v>4.12</v>
      </c>
      <c r="I87" s="113">
        <v>3.77</v>
      </c>
      <c r="J87" s="113">
        <v>17.66</v>
      </c>
      <c r="K87" s="113">
        <v>121.2</v>
      </c>
      <c r="L87" s="113">
        <v>0.104</v>
      </c>
      <c r="M87" s="113">
        <v>16.3</v>
      </c>
      <c r="N87" s="113">
        <v>19.6</v>
      </c>
      <c r="O87" s="113">
        <v>0.12</v>
      </c>
      <c r="P87" s="113">
        <v>84.2</v>
      </c>
      <c r="Q87" s="113">
        <v>103.12</v>
      </c>
      <c r="R87" s="113" t="s">
        <v>437</v>
      </c>
      <c r="S87" s="113">
        <v>1.17</v>
      </c>
    </row>
    <row r="88" spans="1:19" ht="12.75">
      <c r="A88" s="327" t="s">
        <v>196</v>
      </c>
      <c r="B88" s="327"/>
      <c r="C88" s="327"/>
      <c r="D88" s="186"/>
      <c r="E88" s="187"/>
      <c r="F88" s="188">
        <v>115</v>
      </c>
      <c r="G88" s="188">
        <v>100</v>
      </c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1:19" ht="12.75">
      <c r="A89" s="327" t="s">
        <v>20</v>
      </c>
      <c r="B89" s="327"/>
      <c r="C89" s="327"/>
      <c r="D89" s="186"/>
      <c r="E89" s="187"/>
      <c r="F89" s="188">
        <v>1.2</v>
      </c>
      <c r="G89" s="188">
        <v>1.2</v>
      </c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1:19" ht="12.75">
      <c r="A90" s="327" t="s">
        <v>352</v>
      </c>
      <c r="B90" s="327"/>
      <c r="C90" s="327"/>
      <c r="D90" s="186"/>
      <c r="E90" s="187"/>
      <c r="F90" s="188">
        <v>30.8</v>
      </c>
      <c r="G90" s="188">
        <v>20</v>
      </c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1:19" ht="12.75">
      <c r="A91" s="327" t="s">
        <v>56</v>
      </c>
      <c r="B91" s="327"/>
      <c r="C91" s="327"/>
      <c r="D91" s="186"/>
      <c r="E91" s="187"/>
      <c r="F91" s="188">
        <v>55.6</v>
      </c>
      <c r="G91" s="188">
        <v>44.4</v>
      </c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1:19" ht="12.75">
      <c r="A92" s="328" t="s">
        <v>27</v>
      </c>
      <c r="B92" s="328"/>
      <c r="C92" s="328"/>
      <c r="D92" s="185"/>
      <c r="E92" s="109"/>
      <c r="F92" s="154">
        <v>54</v>
      </c>
      <c r="G92" s="154">
        <v>43.4</v>
      </c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1:20" s="80" customFormat="1" ht="12.75">
      <c r="A93" s="208" t="s">
        <v>94</v>
      </c>
      <c r="B93" s="209"/>
      <c r="C93" s="210"/>
      <c r="D93" s="59" t="s">
        <v>435</v>
      </c>
      <c r="E93" s="59">
        <v>50</v>
      </c>
      <c r="F93" s="59"/>
      <c r="G93" s="59"/>
      <c r="H93" s="59">
        <v>1.32</v>
      </c>
      <c r="I93" s="59">
        <v>4.6</v>
      </c>
      <c r="J93" s="59">
        <v>4.94</v>
      </c>
      <c r="K93" s="59">
        <v>66.6</v>
      </c>
      <c r="L93" s="59">
        <v>0.018</v>
      </c>
      <c r="M93" s="59">
        <v>0.16</v>
      </c>
      <c r="N93" s="59">
        <v>24.3</v>
      </c>
      <c r="O93" s="59">
        <v>0.04</v>
      </c>
      <c r="P93" s="59">
        <v>33.46</v>
      </c>
      <c r="Q93" s="59">
        <v>29.08</v>
      </c>
      <c r="R93" s="59">
        <v>5.84</v>
      </c>
      <c r="S93" s="59">
        <v>0.14</v>
      </c>
      <c r="T93"/>
    </row>
    <row r="94" spans="1:20" s="131" customFormat="1" ht="12.75">
      <c r="A94" s="198" t="s">
        <v>18</v>
      </c>
      <c r="B94" s="299"/>
      <c r="C94" s="300"/>
      <c r="D94" s="129"/>
      <c r="E94" s="129"/>
      <c r="F94" s="129">
        <v>25</v>
      </c>
      <c r="G94" s="129">
        <v>25</v>
      </c>
      <c r="H94" s="129"/>
      <c r="I94" s="130"/>
      <c r="J94" s="130"/>
      <c r="K94" s="129"/>
      <c r="L94" s="129"/>
      <c r="M94" s="129"/>
      <c r="N94" s="129"/>
      <c r="O94" s="129"/>
      <c r="P94" s="129"/>
      <c r="Q94" s="129"/>
      <c r="R94" s="129"/>
      <c r="S94" s="129"/>
      <c r="T94"/>
    </row>
    <row r="95" spans="1:19" ht="12.75">
      <c r="A95" s="198" t="s">
        <v>33</v>
      </c>
      <c r="B95" s="299"/>
      <c r="C95" s="300"/>
      <c r="D95" s="11"/>
      <c r="E95" s="11"/>
      <c r="F95" s="11">
        <v>3.5</v>
      </c>
      <c r="G95" s="11">
        <v>3.5</v>
      </c>
      <c r="H95" s="11"/>
      <c r="I95" s="10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2.75">
      <c r="A96" s="198" t="s">
        <v>32</v>
      </c>
      <c r="B96" s="299"/>
      <c r="C96" s="300"/>
      <c r="D96" s="11"/>
      <c r="E96" s="11"/>
      <c r="F96" s="11">
        <v>5.5</v>
      </c>
      <c r="G96" s="11">
        <v>5.5</v>
      </c>
      <c r="H96" s="11"/>
      <c r="I96" s="10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2.75">
      <c r="A97" s="198" t="s">
        <v>293</v>
      </c>
      <c r="B97" s="299"/>
      <c r="C97" s="300"/>
      <c r="D97" s="11"/>
      <c r="E97" s="11"/>
      <c r="F97" s="11">
        <v>0.3</v>
      </c>
      <c r="G97" s="11">
        <v>0.3</v>
      </c>
      <c r="H97" s="11"/>
      <c r="I97" s="10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2.75">
      <c r="A98" s="198" t="s">
        <v>20</v>
      </c>
      <c r="B98" s="299"/>
      <c r="C98" s="300"/>
      <c r="D98" s="11"/>
      <c r="E98" s="11"/>
      <c r="F98" s="11">
        <v>0.3</v>
      </c>
      <c r="G98" s="11">
        <v>0.3</v>
      </c>
      <c r="H98" s="11"/>
      <c r="I98" s="10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2.75">
      <c r="A99" s="198" t="s">
        <v>224</v>
      </c>
      <c r="B99" s="299"/>
      <c r="C99" s="300"/>
      <c r="D99" s="11"/>
      <c r="E99" s="11"/>
      <c r="F99" s="11">
        <v>25</v>
      </c>
      <c r="G99" s="11">
        <v>25</v>
      </c>
      <c r="H99" s="11"/>
      <c r="I99" s="10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2.75">
      <c r="A100" s="195" t="s">
        <v>272</v>
      </c>
      <c r="B100" s="196"/>
      <c r="C100" s="197"/>
      <c r="D100" s="46" t="s">
        <v>318</v>
      </c>
      <c r="E100" s="116" t="s">
        <v>319</v>
      </c>
      <c r="F100" s="46"/>
      <c r="G100" s="46"/>
      <c r="H100" s="46">
        <v>0.53</v>
      </c>
      <c r="I100" s="46">
        <v>0</v>
      </c>
      <c r="J100" s="46">
        <v>9.47</v>
      </c>
      <c r="K100" s="46">
        <v>41.6</v>
      </c>
      <c r="L100" s="59">
        <v>0</v>
      </c>
      <c r="M100" s="59">
        <v>2.13</v>
      </c>
      <c r="N100" s="59">
        <v>0</v>
      </c>
      <c r="O100" s="59">
        <v>0</v>
      </c>
      <c r="P100" s="59">
        <v>15.33</v>
      </c>
      <c r="Q100" s="59">
        <v>23.2</v>
      </c>
      <c r="R100" s="59">
        <v>12.27</v>
      </c>
      <c r="S100" s="59">
        <v>2.13</v>
      </c>
    </row>
    <row r="101" spans="1:19" ht="12.75">
      <c r="A101" s="198" t="s">
        <v>293</v>
      </c>
      <c r="B101" s="205"/>
      <c r="C101" s="206"/>
      <c r="D101" s="11"/>
      <c r="E101" s="11"/>
      <c r="F101" s="11">
        <v>15</v>
      </c>
      <c r="G101" s="11">
        <v>15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2.75">
      <c r="A102" s="204" t="s">
        <v>289</v>
      </c>
      <c r="B102" s="205"/>
      <c r="C102" s="206"/>
      <c r="D102" s="11"/>
      <c r="E102" s="11"/>
      <c r="F102" s="11">
        <v>0.4</v>
      </c>
      <c r="G102" s="11">
        <v>0.4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s="85" customFormat="1" ht="12.75">
      <c r="A103" s="204" t="s">
        <v>224</v>
      </c>
      <c r="B103" s="205"/>
      <c r="C103" s="206"/>
      <c r="D103" s="66"/>
      <c r="E103" s="66"/>
      <c r="F103" s="66">
        <v>200</v>
      </c>
      <c r="G103" s="66">
        <v>200</v>
      </c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</row>
    <row r="104" spans="1:19" s="85" customFormat="1" ht="12.75">
      <c r="A104" s="198" t="s">
        <v>394</v>
      </c>
      <c r="B104" s="205"/>
      <c r="C104" s="206"/>
      <c r="D104" s="66"/>
      <c r="E104" s="66"/>
      <c r="F104" s="66">
        <v>8</v>
      </c>
      <c r="G104" s="66">
        <v>7</v>
      </c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</row>
    <row r="105" spans="1:19" ht="12.75">
      <c r="A105" s="195" t="s">
        <v>53</v>
      </c>
      <c r="B105" s="196"/>
      <c r="C105" s="197"/>
      <c r="D105" s="46" t="s">
        <v>72</v>
      </c>
      <c r="E105" s="46">
        <v>20</v>
      </c>
      <c r="F105" s="46">
        <v>21</v>
      </c>
      <c r="G105" s="46">
        <v>20</v>
      </c>
      <c r="H105" s="54">
        <v>4.64</v>
      </c>
      <c r="I105" s="54">
        <v>5.9</v>
      </c>
      <c r="J105" s="54">
        <v>0</v>
      </c>
      <c r="K105" s="54">
        <v>71.66</v>
      </c>
      <c r="L105" s="55">
        <v>0.01</v>
      </c>
      <c r="M105" s="55">
        <v>0.14</v>
      </c>
      <c r="N105" s="55">
        <v>52</v>
      </c>
      <c r="O105" s="55">
        <v>0.061</v>
      </c>
      <c r="P105" s="55">
        <v>176</v>
      </c>
      <c r="Q105" s="55">
        <v>100</v>
      </c>
      <c r="R105" s="55">
        <v>7</v>
      </c>
      <c r="S105" s="55">
        <v>0.2</v>
      </c>
    </row>
    <row r="106" spans="1:19" ht="12.75">
      <c r="A106" s="195" t="s">
        <v>277</v>
      </c>
      <c r="B106" s="196"/>
      <c r="C106" s="197"/>
      <c r="D106" s="55" t="s">
        <v>66</v>
      </c>
      <c r="E106" s="54">
        <v>10</v>
      </c>
      <c r="F106" s="54"/>
      <c r="G106" s="54"/>
      <c r="H106" s="54">
        <v>0.08</v>
      </c>
      <c r="I106" s="54">
        <v>7.25</v>
      </c>
      <c r="J106" s="54">
        <v>0.13</v>
      </c>
      <c r="K106" s="62">
        <v>66</v>
      </c>
      <c r="L106" s="46">
        <v>0</v>
      </c>
      <c r="M106" s="46">
        <v>0</v>
      </c>
      <c r="N106" s="46">
        <v>40</v>
      </c>
      <c r="O106" s="46">
        <v>0.01</v>
      </c>
      <c r="P106" s="46">
        <v>2.4</v>
      </c>
      <c r="Q106" s="46">
        <v>3</v>
      </c>
      <c r="R106" s="46">
        <v>0</v>
      </c>
      <c r="S106" s="46">
        <v>0.02</v>
      </c>
    </row>
    <row r="107" spans="1:19" ht="12.75">
      <c r="A107" s="195" t="s">
        <v>426</v>
      </c>
      <c r="B107" s="196"/>
      <c r="C107" s="197"/>
      <c r="D107" s="11"/>
      <c r="E107" s="46">
        <v>15</v>
      </c>
      <c r="F107" s="46"/>
      <c r="G107" s="46"/>
      <c r="H107" s="46">
        <v>0.84</v>
      </c>
      <c r="I107" s="46">
        <v>0.16</v>
      </c>
      <c r="J107" s="46">
        <v>7.4</v>
      </c>
      <c r="K107" s="48">
        <v>34.51</v>
      </c>
      <c r="L107" s="59">
        <v>0.15</v>
      </c>
      <c r="M107" s="59">
        <v>0</v>
      </c>
      <c r="N107" s="59">
        <v>0</v>
      </c>
      <c r="O107" s="59">
        <v>0</v>
      </c>
      <c r="P107" s="59">
        <v>3.45</v>
      </c>
      <c r="Q107" s="59">
        <v>15.91</v>
      </c>
      <c r="R107" s="59">
        <v>3.75</v>
      </c>
      <c r="S107" s="59">
        <v>0.46</v>
      </c>
    </row>
    <row r="108" spans="1:19" ht="12.75">
      <c r="A108" s="195" t="s">
        <v>61</v>
      </c>
      <c r="B108" s="196"/>
      <c r="C108" s="197"/>
      <c r="D108" s="53"/>
      <c r="E108" s="54">
        <v>25</v>
      </c>
      <c r="F108" s="54"/>
      <c r="G108" s="54"/>
      <c r="H108" s="54">
        <v>1.97</v>
      </c>
      <c r="I108" s="54">
        <v>0.25</v>
      </c>
      <c r="J108" s="54">
        <v>0.37</v>
      </c>
      <c r="K108" s="62">
        <v>58.45</v>
      </c>
      <c r="L108" s="46">
        <v>0.02</v>
      </c>
      <c r="M108" s="46">
        <v>0</v>
      </c>
      <c r="N108" s="46">
        <v>0</v>
      </c>
      <c r="O108" s="46">
        <v>0.32</v>
      </c>
      <c r="P108" s="46">
        <v>5.75</v>
      </c>
      <c r="Q108" s="46">
        <v>21.75</v>
      </c>
      <c r="R108" s="46">
        <v>8.25</v>
      </c>
      <c r="S108" s="46">
        <v>0.27</v>
      </c>
    </row>
    <row r="109" spans="1:19" ht="12.75">
      <c r="A109" s="208" t="s">
        <v>12</v>
      </c>
      <c r="B109" s="209"/>
      <c r="C109" s="210"/>
      <c r="D109" s="53"/>
      <c r="E109" s="53"/>
      <c r="F109" s="53"/>
      <c r="G109" s="53"/>
      <c r="H109" s="55">
        <f>SUM(H85:H108)</f>
        <v>21.539999999999996</v>
      </c>
      <c r="I109" s="55">
        <f>SUM(I85:I108)</f>
        <v>44.46999999999999</v>
      </c>
      <c r="J109" s="55">
        <f>SUM(J85:J108)</f>
        <v>40.33</v>
      </c>
      <c r="K109" s="55">
        <f>SUM(K85:K108)</f>
        <v>697.82</v>
      </c>
      <c r="L109" s="55">
        <f>SUM(L85:L108)</f>
        <v>0.43200000000000005</v>
      </c>
      <c r="M109" s="55">
        <f>SUM(M85:M108)</f>
        <v>18.73</v>
      </c>
      <c r="N109" s="55">
        <f>SUM(N85:N108)</f>
        <v>164.9</v>
      </c>
      <c r="O109" s="55">
        <f>SUM(O85:O108)</f>
        <v>0.661</v>
      </c>
      <c r="P109" s="55">
        <f>SUM(P85:P108)</f>
        <v>347.41</v>
      </c>
      <c r="Q109" s="55">
        <f>SUM(Q85:Q108)</f>
        <v>413.51</v>
      </c>
      <c r="R109" s="55">
        <f>SUM(R85:R108)</f>
        <v>51.61</v>
      </c>
      <c r="S109" s="55">
        <f>SUM(S85:S108)</f>
        <v>5.6899999999999995</v>
      </c>
    </row>
    <row r="110" spans="1:19" ht="12.75">
      <c r="A110" s="211" t="s">
        <v>190</v>
      </c>
      <c r="B110" s="256"/>
      <c r="C110" s="257"/>
      <c r="D110" s="5"/>
      <c r="E110" s="5"/>
      <c r="F110" s="5"/>
      <c r="G110" s="5"/>
      <c r="H110" s="55">
        <f>SUM(H106:H109)</f>
        <v>24.429999999999996</v>
      </c>
      <c r="I110" s="12">
        <f aca="true" t="shared" si="4" ref="I110:S110">I109+I83+I71+I28+I24</f>
        <v>83.08999999999999</v>
      </c>
      <c r="J110" s="12">
        <f t="shared" si="4"/>
        <v>296.92999999999995</v>
      </c>
      <c r="K110" s="12">
        <f t="shared" si="4"/>
        <v>2220.39</v>
      </c>
      <c r="L110" s="12">
        <f t="shared" si="4"/>
        <v>1.3080000000000003</v>
      </c>
      <c r="M110" s="12">
        <f t="shared" si="4"/>
        <v>83.38</v>
      </c>
      <c r="N110" s="12">
        <f t="shared" si="4"/>
        <v>424.31</v>
      </c>
      <c r="O110" s="12">
        <f t="shared" si="4"/>
        <v>1.591</v>
      </c>
      <c r="P110" s="12">
        <f t="shared" si="4"/>
        <v>974.7300000000001</v>
      </c>
      <c r="Q110" s="12">
        <f t="shared" si="4"/>
        <v>1152.68</v>
      </c>
      <c r="R110" s="12">
        <f t="shared" si="4"/>
        <v>334.17</v>
      </c>
      <c r="S110" s="12">
        <f t="shared" si="4"/>
        <v>20.709999999999997</v>
      </c>
    </row>
    <row r="111" spans="1:19" ht="12.75">
      <c r="A111" s="211"/>
      <c r="B111" s="256"/>
      <c r="C111" s="25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2.75">
      <c r="A112" s="211"/>
      <c r="B112" s="256"/>
      <c r="C112" s="25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</sheetData>
  <sheetProtection/>
  <mergeCells count="125">
    <mergeCell ref="A105:C105"/>
    <mergeCell ref="A58:C58"/>
    <mergeCell ref="A59:C59"/>
    <mergeCell ref="A48:C48"/>
    <mergeCell ref="A51:C51"/>
    <mergeCell ref="A55:C55"/>
    <mergeCell ref="A54:C54"/>
    <mergeCell ref="C2:G2"/>
    <mergeCell ref="A6:C6"/>
    <mergeCell ref="A2:B2"/>
    <mergeCell ref="A7:C7"/>
    <mergeCell ref="A8:C8"/>
    <mergeCell ref="A11:C11"/>
    <mergeCell ref="H1:J1"/>
    <mergeCell ref="C1:G1"/>
    <mergeCell ref="I4:I5"/>
    <mergeCell ref="A28:C28"/>
    <mergeCell ref="A26:C26"/>
    <mergeCell ref="A15:C15"/>
    <mergeCell ref="A16:C16"/>
    <mergeCell ref="H4:H5"/>
    <mergeCell ref="A21:C21"/>
    <mergeCell ref="A1:B1"/>
    <mergeCell ref="A112:C112"/>
    <mergeCell ref="A110:C110"/>
    <mergeCell ref="A109:C109"/>
    <mergeCell ref="A111:C111"/>
    <mergeCell ref="A66:C66"/>
    <mergeCell ref="A18:C18"/>
    <mergeCell ref="A29:C29"/>
    <mergeCell ref="A52:C52"/>
    <mergeCell ref="A53:C53"/>
    <mergeCell ref="A57:C57"/>
    <mergeCell ref="D84:G84"/>
    <mergeCell ref="D72:G72"/>
    <mergeCell ref="A83:C83"/>
    <mergeCell ref="A63:C63"/>
    <mergeCell ref="H3:K3"/>
    <mergeCell ref="D29:G29"/>
    <mergeCell ref="A40:C40"/>
    <mergeCell ref="A76:C76"/>
    <mergeCell ref="A71:C71"/>
    <mergeCell ref="J4:J5"/>
    <mergeCell ref="A25:C25"/>
    <mergeCell ref="A20:C20"/>
    <mergeCell ref="A17:C17"/>
    <mergeCell ref="A19:C19"/>
    <mergeCell ref="A24:C24"/>
    <mergeCell ref="P3:S3"/>
    <mergeCell ref="L3:O3"/>
    <mergeCell ref="A5:C5"/>
    <mergeCell ref="D25:G25"/>
    <mergeCell ref="A3:C3"/>
    <mergeCell ref="A4:C4"/>
    <mergeCell ref="A22:C22"/>
    <mergeCell ref="A23:C23"/>
    <mergeCell ref="A9:C9"/>
    <mergeCell ref="A10:C10"/>
    <mergeCell ref="A13:C13"/>
    <mergeCell ref="A14:C14"/>
    <mergeCell ref="A12:C12"/>
    <mergeCell ref="A100:C100"/>
    <mergeCell ref="A84:C84"/>
    <mergeCell ref="A70:C70"/>
    <mergeCell ref="A77:C77"/>
    <mergeCell ref="A64:C64"/>
    <mergeCell ref="A65:C65"/>
    <mergeCell ref="A68:C68"/>
    <mergeCell ref="A69:C69"/>
    <mergeCell ref="A98:C98"/>
    <mergeCell ref="A107:C107"/>
    <mergeCell ref="A60:C60"/>
    <mergeCell ref="A72:C72"/>
    <mergeCell ref="A56:C56"/>
    <mergeCell ref="A101:C101"/>
    <mergeCell ref="A73:C73"/>
    <mergeCell ref="A74:C74"/>
    <mergeCell ref="A75:C75"/>
    <mergeCell ref="A80:C80"/>
    <mergeCell ref="A39:C39"/>
    <mergeCell ref="A82:C82"/>
    <mergeCell ref="A81:C81"/>
    <mergeCell ref="A67:C67"/>
    <mergeCell ref="A106:C106"/>
    <mergeCell ref="A102:C102"/>
    <mergeCell ref="A103:C103"/>
    <mergeCell ref="A104:C104"/>
    <mergeCell ref="A79:C79"/>
    <mergeCell ref="A78:C78"/>
    <mergeCell ref="A30:C30"/>
    <mergeCell ref="A31:C31"/>
    <mergeCell ref="A32:C32"/>
    <mergeCell ref="A33:C33"/>
    <mergeCell ref="A34:C34"/>
    <mergeCell ref="A35:C35"/>
    <mergeCell ref="A43:C43"/>
    <mergeCell ref="A44:C44"/>
    <mergeCell ref="A45:C45"/>
    <mergeCell ref="A46:C46"/>
    <mergeCell ref="A27:C27"/>
    <mergeCell ref="A36:C36"/>
    <mergeCell ref="A37:C37"/>
    <mergeCell ref="A38:C38"/>
    <mergeCell ref="A41:C41"/>
    <mergeCell ref="A42:C42"/>
    <mergeCell ref="A47:C47"/>
    <mergeCell ref="A49:C49"/>
    <mergeCell ref="A50:C50"/>
    <mergeCell ref="A108:C108"/>
    <mergeCell ref="A87:C87"/>
    <mergeCell ref="A88:C88"/>
    <mergeCell ref="A89:C89"/>
    <mergeCell ref="A90:C90"/>
    <mergeCell ref="A91:C91"/>
    <mergeCell ref="A92:C92"/>
    <mergeCell ref="A94:C94"/>
    <mergeCell ref="A95:C95"/>
    <mergeCell ref="A99:C99"/>
    <mergeCell ref="A61:C61"/>
    <mergeCell ref="A62:C62"/>
    <mergeCell ref="A85:C85"/>
    <mergeCell ref="A86:C86"/>
    <mergeCell ref="A93:C93"/>
    <mergeCell ref="A96:C96"/>
    <mergeCell ref="A97:C97"/>
  </mergeCells>
  <printOptions/>
  <pageMargins left="0.75" right="0.75" top="0.2" bottom="0.16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7"/>
  <sheetViews>
    <sheetView zoomScalePageLayoutView="0" workbookViewId="0" topLeftCell="A94">
      <selection activeCell="A76" sqref="A76:C76"/>
    </sheetView>
  </sheetViews>
  <sheetFormatPr defaultColWidth="9.00390625" defaultRowHeight="12.75"/>
  <cols>
    <col min="1" max="2" width="9.25390625" style="0" customWidth="1"/>
    <col min="3" max="3" width="14.125" style="0" customWidth="1"/>
    <col min="4" max="5" width="6.875" style="0" customWidth="1"/>
    <col min="6" max="6" width="6.125" style="0" customWidth="1"/>
    <col min="7" max="7" width="6.00390625" style="0" customWidth="1"/>
    <col min="8" max="10" width="5.75390625" style="0" customWidth="1"/>
    <col min="11" max="11" width="6.00390625" style="0" customWidth="1"/>
    <col min="12" max="12" width="5.25390625" style="0" customWidth="1"/>
    <col min="13" max="13" width="5.75390625" style="0" customWidth="1"/>
    <col min="14" max="14" width="5.125" style="0" customWidth="1"/>
    <col min="15" max="15" width="5.25390625" style="0" customWidth="1"/>
    <col min="16" max="17" width="6.875" style="0" customWidth="1"/>
    <col min="18" max="18" width="6.625" style="0" customWidth="1"/>
    <col min="19" max="19" width="6.00390625" style="0" customWidth="1"/>
  </cols>
  <sheetData>
    <row r="1" spans="1:11" ht="12.75">
      <c r="A1" s="244" t="s">
        <v>186</v>
      </c>
      <c r="B1" s="274"/>
      <c r="C1" s="244" t="s">
        <v>449</v>
      </c>
      <c r="D1" s="244"/>
      <c r="E1" s="336"/>
      <c r="F1" s="337"/>
      <c r="G1" s="337"/>
      <c r="I1" s="244" t="s">
        <v>168</v>
      </c>
      <c r="J1" s="274"/>
      <c r="K1" s="274"/>
    </row>
    <row r="2" spans="1:7" ht="12.75">
      <c r="A2" s="275" t="s">
        <v>111</v>
      </c>
      <c r="B2" s="329"/>
      <c r="C2" s="297" t="s">
        <v>259</v>
      </c>
      <c r="D2" s="297"/>
      <c r="E2" s="297"/>
      <c r="F2" s="297"/>
      <c r="G2" s="297"/>
    </row>
    <row r="3" spans="1:19" ht="12.75">
      <c r="A3" s="278" t="s">
        <v>0</v>
      </c>
      <c r="B3" s="279"/>
      <c r="C3" s="280"/>
      <c r="D3" s="44" t="s">
        <v>3</v>
      </c>
      <c r="E3" s="45" t="s">
        <v>4</v>
      </c>
      <c r="F3" s="45" t="s">
        <v>5</v>
      </c>
      <c r="G3" s="45" t="s">
        <v>6</v>
      </c>
      <c r="H3" s="287" t="s">
        <v>7</v>
      </c>
      <c r="I3" s="288"/>
      <c r="J3" s="288"/>
      <c r="K3" s="289"/>
      <c r="L3" s="254" t="s">
        <v>135</v>
      </c>
      <c r="M3" s="254"/>
      <c r="N3" s="254"/>
      <c r="O3" s="254"/>
      <c r="P3" s="287" t="s">
        <v>130</v>
      </c>
      <c r="Q3" s="288"/>
      <c r="R3" s="288"/>
      <c r="S3" s="289"/>
    </row>
    <row r="4" spans="1:19" ht="12.75">
      <c r="A4" s="252" t="s">
        <v>1</v>
      </c>
      <c r="B4" s="238"/>
      <c r="C4" s="294"/>
      <c r="D4" s="24" t="s">
        <v>139</v>
      </c>
      <c r="E4" s="24" t="s">
        <v>164</v>
      </c>
      <c r="F4" s="24" t="s">
        <v>164</v>
      </c>
      <c r="G4" s="24" t="s">
        <v>164</v>
      </c>
      <c r="H4" s="290" t="s">
        <v>8</v>
      </c>
      <c r="I4" s="290" t="s">
        <v>9</v>
      </c>
      <c r="J4" s="290" t="s">
        <v>10</v>
      </c>
      <c r="K4" s="45" t="s">
        <v>132</v>
      </c>
      <c r="L4" s="290" t="s">
        <v>127</v>
      </c>
      <c r="M4" s="290" t="s">
        <v>120</v>
      </c>
      <c r="N4" s="290" t="s">
        <v>121</v>
      </c>
      <c r="O4" s="290" t="s">
        <v>128</v>
      </c>
      <c r="P4" s="290" t="s">
        <v>122</v>
      </c>
      <c r="Q4" s="290" t="s">
        <v>123</v>
      </c>
      <c r="R4" s="290" t="s">
        <v>124</v>
      </c>
      <c r="S4" s="290" t="s">
        <v>125</v>
      </c>
    </row>
    <row r="5" spans="1:19" ht="12.75">
      <c r="A5" s="292" t="s">
        <v>2</v>
      </c>
      <c r="B5" s="275"/>
      <c r="C5" s="293"/>
      <c r="D5" s="26" t="s">
        <v>131</v>
      </c>
      <c r="E5" s="26"/>
      <c r="F5" s="26"/>
      <c r="G5" s="26"/>
      <c r="H5" s="291"/>
      <c r="I5" s="291"/>
      <c r="J5" s="291"/>
      <c r="K5" s="26" t="s">
        <v>148</v>
      </c>
      <c r="L5" s="338"/>
      <c r="M5" s="338"/>
      <c r="N5" s="338"/>
      <c r="O5" s="338"/>
      <c r="P5" s="338"/>
      <c r="Q5" s="338"/>
      <c r="R5" s="338"/>
      <c r="S5" s="338"/>
    </row>
    <row r="6" spans="1:19" ht="12.75">
      <c r="A6" s="195"/>
      <c r="B6" s="196"/>
      <c r="C6" s="197"/>
      <c r="D6" s="288" t="s">
        <v>11</v>
      </c>
      <c r="E6" s="288"/>
      <c r="F6" s="288"/>
      <c r="G6" s="288"/>
      <c r="H6" s="25"/>
      <c r="I6" s="25"/>
      <c r="J6" s="25"/>
      <c r="K6" s="23"/>
      <c r="L6" s="291"/>
      <c r="M6" s="291"/>
      <c r="N6" s="291"/>
      <c r="O6" s="291"/>
      <c r="P6" s="291"/>
      <c r="Q6" s="291"/>
      <c r="R6" s="291"/>
      <c r="S6" s="291"/>
    </row>
    <row r="7" spans="1:19" ht="12.75">
      <c r="A7" s="195" t="s">
        <v>273</v>
      </c>
      <c r="B7" s="196"/>
      <c r="C7" s="197"/>
      <c r="D7" s="46" t="s">
        <v>306</v>
      </c>
      <c r="E7" s="25">
        <v>112</v>
      </c>
      <c r="F7" s="2"/>
      <c r="G7" s="2"/>
      <c r="H7" s="25">
        <v>10.4</v>
      </c>
      <c r="I7" s="25">
        <v>18.53</v>
      </c>
      <c r="J7" s="25">
        <v>1.97</v>
      </c>
      <c r="K7" s="25">
        <v>216.16</v>
      </c>
      <c r="L7" s="6">
        <v>1.93</v>
      </c>
      <c r="M7" s="6">
        <v>0.19</v>
      </c>
      <c r="N7" s="6">
        <v>242.22</v>
      </c>
      <c r="O7" s="6">
        <v>0.39</v>
      </c>
      <c r="P7" s="6">
        <v>76.93</v>
      </c>
      <c r="Q7" s="6">
        <v>168.49</v>
      </c>
      <c r="R7" s="6">
        <v>12.04</v>
      </c>
      <c r="S7" s="6">
        <v>1.97</v>
      </c>
    </row>
    <row r="8" spans="1:19" ht="12.75">
      <c r="A8" s="284" t="s">
        <v>54</v>
      </c>
      <c r="B8" s="285"/>
      <c r="C8" s="286"/>
      <c r="D8" s="53"/>
      <c r="E8" s="1"/>
      <c r="F8" s="53">
        <v>80</v>
      </c>
      <c r="G8" s="1">
        <v>80</v>
      </c>
      <c r="H8" s="26"/>
      <c r="I8" s="1"/>
      <c r="J8" s="1"/>
      <c r="K8" s="38"/>
      <c r="M8" s="5"/>
      <c r="N8" s="5"/>
      <c r="O8" s="5"/>
      <c r="P8" s="5"/>
      <c r="Q8" s="5"/>
      <c r="R8" s="5"/>
      <c r="S8" s="5"/>
    </row>
    <row r="9" spans="1:19" ht="12.75">
      <c r="A9" s="201" t="s">
        <v>18</v>
      </c>
      <c r="B9" s="202"/>
      <c r="C9" s="203"/>
      <c r="D9" s="53"/>
      <c r="E9" s="1"/>
      <c r="F9" s="1">
        <v>30</v>
      </c>
      <c r="G9" s="1">
        <v>30</v>
      </c>
      <c r="H9" s="26"/>
      <c r="I9" s="1"/>
      <c r="J9" s="1"/>
      <c r="K9" s="38"/>
      <c r="L9" s="5"/>
      <c r="M9" s="5"/>
      <c r="N9" s="5"/>
      <c r="O9" s="5"/>
      <c r="P9" s="5"/>
      <c r="Q9" s="5"/>
      <c r="R9" s="5"/>
      <c r="S9" s="5"/>
    </row>
    <row r="10" spans="1:19" ht="12.75">
      <c r="A10" s="201" t="s">
        <v>20</v>
      </c>
      <c r="B10" s="202"/>
      <c r="C10" s="203"/>
      <c r="D10" s="53"/>
      <c r="E10" s="1"/>
      <c r="F10" s="1">
        <v>0.4</v>
      </c>
      <c r="G10" s="1">
        <v>0.4</v>
      </c>
      <c r="H10" s="26"/>
      <c r="I10" s="1"/>
      <c r="J10" s="1"/>
      <c r="K10" s="38"/>
      <c r="L10" s="5"/>
      <c r="M10" s="5"/>
      <c r="N10" s="5"/>
      <c r="O10" s="5"/>
      <c r="P10" s="5"/>
      <c r="Q10" s="5"/>
      <c r="R10" s="5"/>
      <c r="S10" s="5"/>
    </row>
    <row r="11" spans="1:19" ht="12.75">
      <c r="A11" s="201" t="s">
        <v>33</v>
      </c>
      <c r="B11" s="202"/>
      <c r="C11" s="203"/>
      <c r="D11" s="53"/>
      <c r="E11" s="1"/>
      <c r="F11" s="1">
        <v>4</v>
      </c>
      <c r="G11" s="1">
        <v>4</v>
      </c>
      <c r="H11" s="26"/>
      <c r="I11" s="1"/>
      <c r="J11" s="1"/>
      <c r="K11" s="38"/>
      <c r="L11" s="5"/>
      <c r="M11" s="5"/>
      <c r="N11" s="5"/>
      <c r="O11" s="5"/>
      <c r="P11" s="5"/>
      <c r="Q11" s="5"/>
      <c r="R11" s="5"/>
      <c r="S11" s="5"/>
    </row>
    <row r="12" spans="1:19" ht="12.75">
      <c r="A12" s="201" t="s">
        <v>33</v>
      </c>
      <c r="B12" s="202"/>
      <c r="C12" s="203"/>
      <c r="D12" s="53"/>
      <c r="E12" s="1"/>
      <c r="F12" s="1">
        <v>5</v>
      </c>
      <c r="G12" s="1">
        <v>5</v>
      </c>
      <c r="H12" s="26"/>
      <c r="I12" s="1"/>
      <c r="J12" s="1"/>
      <c r="K12" s="38"/>
      <c r="L12" s="5"/>
      <c r="M12" s="5"/>
      <c r="N12" s="5"/>
      <c r="O12" s="5"/>
      <c r="P12" s="5"/>
      <c r="Q12" s="5"/>
      <c r="R12" s="5"/>
      <c r="S12" s="5"/>
    </row>
    <row r="13" spans="1:19" ht="12.75">
      <c r="A13" s="195" t="s">
        <v>191</v>
      </c>
      <c r="B13" s="196"/>
      <c r="C13" s="197"/>
      <c r="D13" s="54"/>
      <c r="E13" s="54">
        <v>100</v>
      </c>
      <c r="F13" s="54">
        <v>103</v>
      </c>
      <c r="G13" s="54">
        <v>100</v>
      </c>
      <c r="H13" s="54">
        <v>1</v>
      </c>
      <c r="I13" s="54">
        <v>7</v>
      </c>
      <c r="J13" s="54">
        <v>7</v>
      </c>
      <c r="K13" s="54">
        <v>97</v>
      </c>
      <c r="L13" s="46">
        <v>0.04</v>
      </c>
      <c r="M13" s="59">
        <v>6.51</v>
      </c>
      <c r="N13" s="59">
        <v>0</v>
      </c>
      <c r="O13" s="59">
        <v>0</v>
      </c>
      <c r="P13" s="59">
        <v>98.42</v>
      </c>
      <c r="Q13" s="59">
        <v>55.67</v>
      </c>
      <c r="R13" s="59">
        <v>17.27</v>
      </c>
      <c r="S13" s="59">
        <v>0.69</v>
      </c>
    </row>
    <row r="14" spans="1:19" ht="12.75">
      <c r="A14" s="195" t="s">
        <v>298</v>
      </c>
      <c r="B14" s="196"/>
      <c r="C14" s="197"/>
      <c r="D14" s="54"/>
      <c r="E14" s="54"/>
      <c r="F14" s="54"/>
      <c r="G14" s="54"/>
      <c r="H14" s="54"/>
      <c r="I14" s="54"/>
      <c r="J14" s="54"/>
      <c r="K14" s="54"/>
      <c r="L14" s="46"/>
      <c r="M14" s="11"/>
      <c r="N14" s="11"/>
      <c r="O14" s="11"/>
      <c r="P14" s="11"/>
      <c r="Q14" s="11"/>
      <c r="R14" s="11"/>
      <c r="S14" s="11"/>
    </row>
    <row r="15" spans="1:19" ht="12.75">
      <c r="A15" s="208" t="s">
        <v>236</v>
      </c>
      <c r="B15" s="209"/>
      <c r="C15" s="210"/>
      <c r="D15" s="55" t="s">
        <v>237</v>
      </c>
      <c r="E15" s="55">
        <v>200</v>
      </c>
      <c r="F15" s="76"/>
      <c r="G15" s="76"/>
      <c r="H15" s="54">
        <v>3.6</v>
      </c>
      <c r="I15" s="54">
        <v>2.67</v>
      </c>
      <c r="J15" s="54">
        <v>29.2</v>
      </c>
      <c r="K15" s="54">
        <v>155.2</v>
      </c>
      <c r="L15" s="59">
        <v>0.03</v>
      </c>
      <c r="M15" s="59">
        <v>1.47</v>
      </c>
      <c r="N15" s="59">
        <v>0</v>
      </c>
      <c r="O15" s="59">
        <v>0</v>
      </c>
      <c r="P15" s="59">
        <v>158.67</v>
      </c>
      <c r="Q15" s="59">
        <v>132</v>
      </c>
      <c r="R15" s="59">
        <v>29.33</v>
      </c>
      <c r="S15" s="59">
        <v>2.4</v>
      </c>
    </row>
    <row r="16" spans="1:19" ht="12.75">
      <c r="A16" s="201" t="s">
        <v>244</v>
      </c>
      <c r="B16" s="202"/>
      <c r="C16" s="203"/>
      <c r="D16" s="76"/>
      <c r="E16" s="76"/>
      <c r="F16" s="76">
        <v>5</v>
      </c>
      <c r="G16" s="76">
        <v>5</v>
      </c>
      <c r="H16" s="54"/>
      <c r="I16" s="54"/>
      <c r="J16" s="54"/>
      <c r="K16" s="54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204" t="s">
        <v>19</v>
      </c>
      <c r="B17" s="205"/>
      <c r="C17" s="206"/>
      <c r="D17" s="76"/>
      <c r="E17" s="76"/>
      <c r="F17" s="76">
        <v>13</v>
      </c>
      <c r="G17" s="76">
        <v>13</v>
      </c>
      <c r="H17" s="54"/>
      <c r="I17" s="54"/>
      <c r="J17" s="54"/>
      <c r="K17" s="54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204" t="s">
        <v>224</v>
      </c>
      <c r="B18" s="205"/>
      <c r="C18" s="206"/>
      <c r="D18" s="76"/>
      <c r="E18" s="76"/>
      <c r="F18" s="76">
        <v>120</v>
      </c>
      <c r="G18" s="76">
        <v>120</v>
      </c>
      <c r="H18" s="54"/>
      <c r="I18" s="54"/>
      <c r="J18" s="54"/>
      <c r="K18" s="54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201" t="s">
        <v>18</v>
      </c>
      <c r="B19" s="202"/>
      <c r="C19" s="203"/>
      <c r="D19" s="76"/>
      <c r="E19" s="76"/>
      <c r="F19" s="76">
        <v>100</v>
      </c>
      <c r="G19" s="76">
        <v>100</v>
      </c>
      <c r="H19" s="54"/>
      <c r="I19" s="54"/>
      <c r="J19" s="54"/>
      <c r="K19" s="54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95" t="s">
        <v>61</v>
      </c>
      <c r="B20" s="196"/>
      <c r="C20" s="197"/>
      <c r="D20" s="11"/>
      <c r="E20" s="46">
        <v>35</v>
      </c>
      <c r="F20" s="46"/>
      <c r="G20" s="46"/>
      <c r="H20" s="6">
        <v>2.78</v>
      </c>
      <c r="I20" s="6">
        <v>0.35</v>
      </c>
      <c r="J20" s="6">
        <v>17</v>
      </c>
      <c r="K20" s="41">
        <v>82.32</v>
      </c>
      <c r="L20" s="59">
        <v>0.04</v>
      </c>
      <c r="M20" s="59">
        <v>0</v>
      </c>
      <c r="N20" s="59">
        <v>0</v>
      </c>
      <c r="O20" s="59">
        <v>0.1</v>
      </c>
      <c r="P20" s="59">
        <v>7.04</v>
      </c>
      <c r="Q20" s="59">
        <v>9.57</v>
      </c>
      <c r="R20" s="59">
        <v>4.57</v>
      </c>
      <c r="S20" s="59">
        <v>0.42</v>
      </c>
    </row>
    <row r="21" spans="1:19" ht="12.75">
      <c r="A21" s="195" t="s">
        <v>426</v>
      </c>
      <c r="B21" s="196"/>
      <c r="C21" s="197"/>
      <c r="D21" s="11"/>
      <c r="E21" s="46">
        <v>15</v>
      </c>
      <c r="F21" s="46"/>
      <c r="G21" s="46"/>
      <c r="H21" s="46">
        <v>0.84</v>
      </c>
      <c r="I21" s="46">
        <v>0.16</v>
      </c>
      <c r="J21" s="46">
        <v>7.4</v>
      </c>
      <c r="K21" s="48">
        <v>34.51</v>
      </c>
      <c r="L21" s="59">
        <v>0.15</v>
      </c>
      <c r="M21" s="59">
        <v>0</v>
      </c>
      <c r="N21" s="59">
        <v>0</v>
      </c>
      <c r="O21" s="59">
        <v>0</v>
      </c>
      <c r="P21" s="59">
        <v>3.45</v>
      </c>
      <c r="Q21" s="59">
        <v>15.91</v>
      </c>
      <c r="R21" s="59">
        <v>3.75</v>
      </c>
      <c r="S21" s="59">
        <v>0.46</v>
      </c>
    </row>
    <row r="22" spans="1:19" ht="12.75">
      <c r="A22" s="195" t="s">
        <v>53</v>
      </c>
      <c r="B22" s="196"/>
      <c r="C22" s="197"/>
      <c r="D22" s="46" t="s">
        <v>72</v>
      </c>
      <c r="E22" s="46">
        <v>20</v>
      </c>
      <c r="F22" s="46">
        <v>21</v>
      </c>
      <c r="G22" s="46">
        <v>20</v>
      </c>
      <c r="H22" s="54">
        <v>4.64</v>
      </c>
      <c r="I22" s="54">
        <v>5.9</v>
      </c>
      <c r="J22" s="54">
        <v>0</v>
      </c>
      <c r="K22" s="54">
        <v>71.66</v>
      </c>
      <c r="L22" s="55">
        <v>0.01</v>
      </c>
      <c r="M22" s="55">
        <v>0.14</v>
      </c>
      <c r="N22" s="55">
        <v>52</v>
      </c>
      <c r="O22" s="55">
        <v>0.061</v>
      </c>
      <c r="P22" s="55">
        <v>176</v>
      </c>
      <c r="Q22" s="55">
        <v>100</v>
      </c>
      <c r="R22" s="55">
        <v>7</v>
      </c>
      <c r="S22" s="55">
        <v>0.2</v>
      </c>
    </row>
    <row r="23" spans="1:20" ht="12.75">
      <c r="A23" s="195" t="s">
        <v>277</v>
      </c>
      <c r="B23" s="196"/>
      <c r="C23" s="197"/>
      <c r="D23" s="54" t="s">
        <v>66</v>
      </c>
      <c r="E23" s="54">
        <v>10</v>
      </c>
      <c r="F23" s="54"/>
      <c r="G23" s="54"/>
      <c r="H23" s="54">
        <v>0.08</v>
      </c>
      <c r="I23" s="54">
        <v>7.25</v>
      </c>
      <c r="J23" s="54">
        <v>0.13</v>
      </c>
      <c r="K23" s="62">
        <v>66</v>
      </c>
      <c r="L23" s="46">
        <v>0</v>
      </c>
      <c r="M23" s="46">
        <v>0</v>
      </c>
      <c r="N23" s="46">
        <v>40</v>
      </c>
      <c r="O23" s="46">
        <v>0.01</v>
      </c>
      <c r="P23" s="46">
        <v>2.4</v>
      </c>
      <c r="Q23" s="46">
        <v>3</v>
      </c>
      <c r="R23" s="46">
        <v>0</v>
      </c>
      <c r="S23" s="46">
        <v>0.02</v>
      </c>
      <c r="T23" s="75"/>
    </row>
    <row r="24" spans="1:19" ht="12.75">
      <c r="A24" s="208" t="s">
        <v>12</v>
      </c>
      <c r="B24" s="209"/>
      <c r="C24" s="210"/>
      <c r="D24" s="53"/>
      <c r="E24" s="53"/>
      <c r="F24" s="53"/>
      <c r="G24" s="53"/>
      <c r="H24" s="55">
        <f aca="true" t="shared" si="0" ref="H24:S24">SUM(H13:H23)</f>
        <v>12.94</v>
      </c>
      <c r="I24" s="55">
        <f t="shared" si="0"/>
        <v>23.33</v>
      </c>
      <c r="J24" s="55">
        <f t="shared" si="0"/>
        <v>60.730000000000004</v>
      </c>
      <c r="K24" s="55">
        <f t="shared" si="0"/>
        <v>506.68999999999994</v>
      </c>
      <c r="L24" s="55">
        <f t="shared" si="0"/>
        <v>0.27</v>
      </c>
      <c r="M24" s="55">
        <f t="shared" si="0"/>
        <v>8.12</v>
      </c>
      <c r="N24" s="55">
        <f t="shared" si="0"/>
        <v>92</v>
      </c>
      <c r="O24" s="55">
        <f t="shared" si="0"/>
        <v>0.171</v>
      </c>
      <c r="P24" s="55">
        <f t="shared" si="0"/>
        <v>445.97999999999996</v>
      </c>
      <c r="Q24" s="55">
        <f t="shared" si="0"/>
        <v>316.15</v>
      </c>
      <c r="R24" s="55">
        <f t="shared" si="0"/>
        <v>61.919999999999995</v>
      </c>
      <c r="S24" s="55">
        <f t="shared" si="0"/>
        <v>4.1899999999999995</v>
      </c>
    </row>
    <row r="25" spans="1:19" ht="12.75">
      <c r="A25" s="204"/>
      <c r="B25" s="205"/>
      <c r="C25" s="206"/>
      <c r="D25" s="211" t="s">
        <v>13</v>
      </c>
      <c r="E25" s="212"/>
      <c r="F25" s="212"/>
      <c r="G25" s="213"/>
      <c r="H25" s="53"/>
      <c r="I25" s="53"/>
      <c r="J25" s="53"/>
      <c r="K25" s="53"/>
      <c r="L25" s="11"/>
      <c r="M25" s="11"/>
      <c r="N25" s="11"/>
      <c r="O25" s="11"/>
      <c r="P25" s="11"/>
      <c r="Q25" s="11"/>
      <c r="R25" s="11"/>
      <c r="S25" s="11"/>
    </row>
    <row r="26" spans="1:19" ht="12.75">
      <c r="A26" s="195" t="s">
        <v>272</v>
      </c>
      <c r="B26" s="196"/>
      <c r="C26" s="197"/>
      <c r="D26" s="46" t="s">
        <v>318</v>
      </c>
      <c r="E26" s="116" t="s">
        <v>319</v>
      </c>
      <c r="F26" s="46"/>
      <c r="G26" s="46"/>
      <c r="H26" s="46">
        <v>0.53</v>
      </c>
      <c r="I26" s="46">
        <v>0</v>
      </c>
      <c r="J26" s="46">
        <v>9.47</v>
      </c>
      <c r="K26" s="46">
        <v>41.6</v>
      </c>
      <c r="L26" s="59">
        <v>0</v>
      </c>
      <c r="M26" s="59">
        <v>2.13</v>
      </c>
      <c r="N26" s="59">
        <v>0</v>
      </c>
      <c r="O26" s="59">
        <v>0</v>
      </c>
      <c r="P26" s="59">
        <v>15.33</v>
      </c>
      <c r="Q26" s="59">
        <v>23.2</v>
      </c>
      <c r="R26" s="59">
        <v>12.27</v>
      </c>
      <c r="S26" s="59">
        <v>2.13</v>
      </c>
    </row>
    <row r="27" spans="1:19" ht="12.75">
      <c r="A27" s="198" t="s">
        <v>293</v>
      </c>
      <c r="B27" s="205"/>
      <c r="C27" s="206"/>
      <c r="D27" s="11"/>
      <c r="E27" s="11"/>
      <c r="F27" s="11">
        <v>15</v>
      </c>
      <c r="G27" s="11">
        <v>15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204" t="s">
        <v>289</v>
      </c>
      <c r="B28" s="205"/>
      <c r="C28" s="206"/>
      <c r="D28" s="11"/>
      <c r="E28" s="11"/>
      <c r="F28" s="11">
        <v>0.4</v>
      </c>
      <c r="G28" s="11">
        <v>0.4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85" customFormat="1" ht="12.75">
      <c r="A29" s="204" t="s">
        <v>224</v>
      </c>
      <c r="B29" s="205"/>
      <c r="C29" s="206"/>
      <c r="D29" s="66"/>
      <c r="E29" s="66"/>
      <c r="F29" s="66">
        <v>200</v>
      </c>
      <c r="G29" s="66">
        <v>200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</row>
    <row r="30" spans="1:19" s="85" customFormat="1" ht="12.75">
      <c r="A30" s="198" t="s">
        <v>394</v>
      </c>
      <c r="B30" s="205"/>
      <c r="C30" s="206"/>
      <c r="D30" s="66"/>
      <c r="E30" s="66"/>
      <c r="F30" s="66">
        <v>8</v>
      </c>
      <c r="G30" s="66">
        <v>7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</row>
    <row r="31" spans="1:19" ht="12.75">
      <c r="A31" s="195" t="s">
        <v>261</v>
      </c>
      <c r="B31" s="196"/>
      <c r="C31" s="197"/>
      <c r="D31" s="46"/>
      <c r="E31" s="46">
        <v>15</v>
      </c>
      <c r="F31" s="46"/>
      <c r="G31" s="46"/>
      <c r="H31" s="46">
        <v>2.7</v>
      </c>
      <c r="I31" s="46">
        <v>1.95</v>
      </c>
      <c r="J31" s="46">
        <v>10.18</v>
      </c>
      <c r="K31" s="46">
        <v>60.8</v>
      </c>
      <c r="L31" s="59">
        <v>0.02</v>
      </c>
      <c r="M31" s="59">
        <v>0</v>
      </c>
      <c r="N31" s="59">
        <v>9.77</v>
      </c>
      <c r="O31" s="59">
        <v>0</v>
      </c>
      <c r="P31" s="59">
        <v>6.16</v>
      </c>
      <c r="Q31" s="59">
        <v>13.08</v>
      </c>
      <c r="R31" s="59">
        <v>2.25</v>
      </c>
      <c r="S31" s="59">
        <v>0.15</v>
      </c>
    </row>
    <row r="32" spans="1:19" ht="12.75">
      <c r="A32" s="208" t="s">
        <v>12</v>
      </c>
      <c r="B32" s="209"/>
      <c r="C32" s="210"/>
      <c r="D32" s="11"/>
      <c r="E32" s="57"/>
      <c r="F32" s="11"/>
      <c r="G32" s="58"/>
      <c r="H32" s="59">
        <f aca="true" t="shared" si="1" ref="H32:S32">SUM(H31:H31)</f>
        <v>2.7</v>
      </c>
      <c r="I32" s="59">
        <f t="shared" si="1"/>
        <v>1.95</v>
      </c>
      <c r="J32" s="59">
        <f t="shared" si="1"/>
        <v>10.18</v>
      </c>
      <c r="K32" s="59">
        <f t="shared" si="1"/>
        <v>60.8</v>
      </c>
      <c r="L32" s="59">
        <f t="shared" si="1"/>
        <v>0.02</v>
      </c>
      <c r="M32" s="59">
        <f t="shared" si="1"/>
        <v>0</v>
      </c>
      <c r="N32" s="59">
        <f t="shared" si="1"/>
        <v>9.77</v>
      </c>
      <c r="O32" s="59">
        <f t="shared" si="1"/>
        <v>0</v>
      </c>
      <c r="P32" s="59">
        <f t="shared" si="1"/>
        <v>6.16</v>
      </c>
      <c r="Q32" s="59">
        <f t="shared" si="1"/>
        <v>13.08</v>
      </c>
      <c r="R32" s="59">
        <f t="shared" si="1"/>
        <v>2.25</v>
      </c>
      <c r="S32" s="59">
        <f t="shared" si="1"/>
        <v>0.15</v>
      </c>
    </row>
    <row r="33" spans="1:19" ht="12.75">
      <c r="A33" s="204"/>
      <c r="B33" s="205"/>
      <c r="C33" s="206"/>
      <c r="D33" s="211" t="s">
        <v>14</v>
      </c>
      <c r="E33" s="212"/>
      <c r="F33" s="212"/>
      <c r="G33" s="21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225" t="s">
        <v>199</v>
      </c>
      <c r="B34" s="226"/>
      <c r="C34" s="227"/>
      <c r="D34" s="46" t="s">
        <v>207</v>
      </c>
      <c r="E34" s="46" t="s">
        <v>258</v>
      </c>
      <c r="F34" s="46"/>
      <c r="G34" s="46"/>
      <c r="H34" s="46">
        <v>3.56</v>
      </c>
      <c r="I34" s="46">
        <v>5.12</v>
      </c>
      <c r="J34" s="46">
        <v>14.17</v>
      </c>
      <c r="K34" s="48">
        <v>127.8</v>
      </c>
      <c r="L34" s="59">
        <v>0.09</v>
      </c>
      <c r="M34" s="46">
        <v>6.7</v>
      </c>
      <c r="N34" s="11"/>
      <c r="O34" s="59">
        <v>0.06</v>
      </c>
      <c r="P34" s="59">
        <v>54.18</v>
      </c>
      <c r="Q34" s="59">
        <v>99.5</v>
      </c>
      <c r="R34" s="59">
        <v>34.45</v>
      </c>
      <c r="S34" s="59">
        <v>1.73</v>
      </c>
    </row>
    <row r="35" spans="1:19" ht="12.75">
      <c r="A35" s="225" t="s">
        <v>62</v>
      </c>
      <c r="B35" s="226"/>
      <c r="C35" s="227"/>
      <c r="D35" s="46"/>
      <c r="E35" s="46"/>
      <c r="F35" s="46"/>
      <c r="G35" s="46"/>
      <c r="H35" s="46"/>
      <c r="I35" s="46"/>
      <c r="J35" s="46"/>
      <c r="K35" s="48"/>
      <c r="L35" s="11"/>
      <c r="M35" s="46"/>
      <c r="N35" s="11"/>
      <c r="O35" s="11"/>
      <c r="P35" s="11"/>
      <c r="Q35" s="11"/>
      <c r="R35" s="11"/>
      <c r="S35" s="11"/>
    </row>
    <row r="36" spans="1:19" ht="12.75">
      <c r="A36" s="201" t="s">
        <v>26</v>
      </c>
      <c r="B36" s="202"/>
      <c r="C36" s="203"/>
      <c r="D36" s="11"/>
      <c r="E36" s="11"/>
      <c r="F36" s="11">
        <v>31</v>
      </c>
      <c r="G36" s="11">
        <v>30</v>
      </c>
      <c r="H36" s="11"/>
      <c r="I36" s="5"/>
      <c r="J36" s="11"/>
      <c r="K36" s="63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204" t="s">
        <v>27</v>
      </c>
      <c r="B37" s="205"/>
      <c r="C37" s="206"/>
      <c r="D37" s="11"/>
      <c r="E37" s="11"/>
      <c r="F37" s="11">
        <v>12.5</v>
      </c>
      <c r="G37" s="11">
        <v>10</v>
      </c>
      <c r="H37" s="11"/>
      <c r="I37" s="11"/>
      <c r="J37" s="11"/>
      <c r="K37" s="63"/>
      <c r="L37" s="11"/>
      <c r="M37" s="11"/>
      <c r="N37" s="11"/>
      <c r="O37" s="11"/>
      <c r="P37" s="11"/>
      <c r="Q37" s="11"/>
      <c r="R37" s="11"/>
      <c r="S37" s="11"/>
    </row>
    <row r="38" spans="1:19" ht="12.75">
      <c r="A38" s="204" t="s">
        <v>28</v>
      </c>
      <c r="B38" s="205"/>
      <c r="C38" s="206"/>
      <c r="D38" s="11"/>
      <c r="E38" s="11"/>
      <c r="F38" s="11">
        <v>12</v>
      </c>
      <c r="G38" s="11">
        <v>10</v>
      </c>
      <c r="H38" s="11"/>
      <c r="I38" s="11"/>
      <c r="J38" s="11"/>
      <c r="K38" s="63"/>
      <c r="L38" s="11"/>
      <c r="M38" s="11"/>
      <c r="N38" s="11"/>
      <c r="O38" s="11"/>
      <c r="P38" s="11"/>
      <c r="Q38" s="11"/>
      <c r="R38" s="11"/>
      <c r="S38" s="11"/>
    </row>
    <row r="39" spans="1:19" ht="12.75">
      <c r="A39" s="204" t="s">
        <v>29</v>
      </c>
      <c r="B39" s="205"/>
      <c r="C39" s="206"/>
      <c r="D39" s="11"/>
      <c r="E39" s="11"/>
      <c r="F39" s="11">
        <v>5</v>
      </c>
      <c r="G39" s="11">
        <v>5</v>
      </c>
      <c r="H39" s="11"/>
      <c r="I39" s="11"/>
      <c r="J39" s="11"/>
      <c r="K39" s="63"/>
      <c r="L39" s="11"/>
      <c r="M39" s="11"/>
      <c r="N39" s="11"/>
      <c r="O39" s="11"/>
      <c r="P39" s="11"/>
      <c r="Q39" s="11"/>
      <c r="R39" s="11"/>
      <c r="S39" s="11"/>
    </row>
    <row r="40" spans="1:19" ht="12.75">
      <c r="A40" s="201" t="s">
        <v>24</v>
      </c>
      <c r="B40" s="202"/>
      <c r="C40" s="203"/>
      <c r="D40" s="11"/>
      <c r="E40" s="11"/>
      <c r="F40" s="11">
        <v>50</v>
      </c>
      <c r="G40" s="11">
        <v>40</v>
      </c>
      <c r="H40" s="11"/>
      <c r="I40" s="11"/>
      <c r="J40" s="11"/>
      <c r="K40" s="63"/>
      <c r="L40" s="11"/>
      <c r="M40" s="11"/>
      <c r="N40" s="11"/>
      <c r="O40" s="11"/>
      <c r="P40" s="11"/>
      <c r="Q40" s="11"/>
      <c r="R40" s="11"/>
      <c r="S40" s="11"/>
    </row>
    <row r="41" spans="1:19" ht="12.75">
      <c r="A41" s="204" t="s">
        <v>20</v>
      </c>
      <c r="B41" s="205"/>
      <c r="C41" s="206"/>
      <c r="D41" s="11"/>
      <c r="E41" s="11"/>
      <c r="F41" s="11">
        <v>1.2</v>
      </c>
      <c r="G41" s="11">
        <v>1.2</v>
      </c>
      <c r="H41" s="11"/>
      <c r="I41" s="11"/>
      <c r="J41" s="11"/>
      <c r="K41" s="63"/>
      <c r="L41" s="11"/>
      <c r="M41" s="11"/>
      <c r="N41" s="11"/>
      <c r="O41" s="11"/>
      <c r="P41" s="11"/>
      <c r="Q41" s="11"/>
      <c r="R41" s="11"/>
      <c r="S41" s="11"/>
    </row>
    <row r="42" spans="1:19" ht="12.75">
      <c r="A42" s="201" t="s">
        <v>43</v>
      </c>
      <c r="B42" s="202"/>
      <c r="C42" s="203"/>
      <c r="D42" s="11"/>
      <c r="E42" s="11"/>
      <c r="F42" s="11">
        <v>8</v>
      </c>
      <c r="G42" s="11">
        <v>8</v>
      </c>
      <c r="H42" s="11"/>
      <c r="I42" s="11"/>
      <c r="J42" s="58"/>
      <c r="K42" s="63"/>
      <c r="L42" s="11"/>
      <c r="M42" s="11"/>
      <c r="N42" s="11"/>
      <c r="O42" s="11"/>
      <c r="P42" s="11"/>
      <c r="Q42" s="11"/>
      <c r="R42" s="11"/>
      <c r="S42" s="11"/>
    </row>
    <row r="43" spans="1:19" ht="12.75">
      <c r="A43" s="201" t="s">
        <v>44</v>
      </c>
      <c r="B43" s="202"/>
      <c r="C43" s="203"/>
      <c r="D43" s="11"/>
      <c r="E43" s="11"/>
      <c r="F43" s="11">
        <v>1</v>
      </c>
      <c r="G43" s="11">
        <v>1</v>
      </c>
      <c r="H43" s="11"/>
      <c r="I43" s="11"/>
      <c r="J43" s="58"/>
      <c r="K43" s="63"/>
      <c r="L43" s="11"/>
      <c r="M43" s="11"/>
      <c r="N43" s="11"/>
      <c r="O43" s="11"/>
      <c r="P43" s="11"/>
      <c r="Q43" s="11"/>
      <c r="R43" s="11"/>
      <c r="S43" s="11"/>
    </row>
    <row r="44" spans="1:19" ht="12.75">
      <c r="A44" s="201" t="s">
        <v>31</v>
      </c>
      <c r="B44" s="202"/>
      <c r="C44" s="203"/>
      <c r="D44" s="11"/>
      <c r="E44" s="11"/>
      <c r="F44" s="11">
        <v>0.02</v>
      </c>
      <c r="G44" s="11">
        <v>0.02</v>
      </c>
      <c r="H44" s="11"/>
      <c r="I44" s="11"/>
      <c r="J44" s="58"/>
      <c r="K44" s="63"/>
      <c r="L44" s="11"/>
      <c r="M44" s="11"/>
      <c r="N44" s="11"/>
      <c r="O44" s="11"/>
      <c r="P44" s="11"/>
      <c r="Q44" s="11"/>
      <c r="R44" s="11"/>
      <c r="S44" s="11"/>
    </row>
    <row r="45" spans="1:19" ht="12.75">
      <c r="A45" s="201" t="s">
        <v>70</v>
      </c>
      <c r="B45" s="202"/>
      <c r="C45" s="203"/>
      <c r="D45" s="11"/>
      <c r="E45" s="11"/>
      <c r="F45" s="11">
        <v>3</v>
      </c>
      <c r="G45" s="11">
        <v>3</v>
      </c>
      <c r="H45" s="11"/>
      <c r="I45" s="11"/>
      <c r="J45" s="58"/>
      <c r="K45" s="63"/>
      <c r="L45" s="11"/>
      <c r="M45" s="11"/>
      <c r="N45" s="11"/>
      <c r="O45" s="11"/>
      <c r="P45" s="11"/>
      <c r="Q45" s="11"/>
      <c r="R45" s="11"/>
      <c r="S45" s="11"/>
    </row>
    <row r="46" spans="1:19" ht="12.75">
      <c r="A46" s="204" t="s">
        <v>321</v>
      </c>
      <c r="B46" s="205"/>
      <c r="C46" s="206"/>
      <c r="D46" s="11"/>
      <c r="E46" s="11"/>
      <c r="F46" s="11">
        <v>1</v>
      </c>
      <c r="G46" s="11">
        <v>1</v>
      </c>
      <c r="H46" s="11"/>
      <c r="I46" s="11"/>
      <c r="J46" s="58"/>
      <c r="K46" s="63"/>
      <c r="L46" s="11"/>
      <c r="M46" s="11"/>
      <c r="N46" s="11"/>
      <c r="O46" s="11"/>
      <c r="P46" s="11"/>
      <c r="Q46" s="11"/>
      <c r="R46" s="11"/>
      <c r="S46" s="11"/>
    </row>
    <row r="47" spans="1:19" ht="12.75">
      <c r="A47" s="201" t="s">
        <v>30</v>
      </c>
      <c r="B47" s="202"/>
      <c r="C47" s="203"/>
      <c r="D47" s="11"/>
      <c r="E47" s="11"/>
      <c r="F47" s="11">
        <v>5</v>
      </c>
      <c r="G47" s="11">
        <v>5</v>
      </c>
      <c r="H47" s="11"/>
      <c r="I47" s="11"/>
      <c r="J47" s="58"/>
      <c r="K47" s="63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204" t="s">
        <v>224</v>
      </c>
      <c r="B48" s="205"/>
      <c r="C48" s="206"/>
      <c r="D48" s="11"/>
      <c r="E48" s="11"/>
      <c r="F48" s="11">
        <v>200</v>
      </c>
      <c r="G48" s="11">
        <v>200</v>
      </c>
      <c r="H48" s="11"/>
      <c r="I48" s="11"/>
      <c r="J48" s="58"/>
      <c r="K48" s="63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195" t="s">
        <v>339</v>
      </c>
      <c r="B49" s="196"/>
      <c r="C49" s="197"/>
      <c r="D49" s="46" t="s">
        <v>221</v>
      </c>
      <c r="E49" s="46">
        <v>80</v>
      </c>
      <c r="F49" s="46"/>
      <c r="G49" s="46"/>
      <c r="H49" s="46">
        <v>10.8</v>
      </c>
      <c r="I49" s="46">
        <v>7.36</v>
      </c>
      <c r="J49" s="46">
        <v>6.88</v>
      </c>
      <c r="K49" s="46">
        <v>136.96</v>
      </c>
      <c r="L49" s="59">
        <v>0.15</v>
      </c>
      <c r="M49" s="59">
        <v>10.16</v>
      </c>
      <c r="N49" s="59">
        <v>419.2</v>
      </c>
      <c r="O49" s="59">
        <v>0</v>
      </c>
      <c r="P49" s="59">
        <v>24</v>
      </c>
      <c r="Q49" s="59">
        <v>191.2</v>
      </c>
      <c r="R49" s="59">
        <v>13.6</v>
      </c>
      <c r="S49" s="59">
        <v>4</v>
      </c>
    </row>
    <row r="50" spans="1:19" ht="12.75">
      <c r="A50" s="201" t="s">
        <v>340</v>
      </c>
      <c r="B50" s="202"/>
      <c r="C50" s="203"/>
      <c r="D50" s="11"/>
      <c r="E50" s="11"/>
      <c r="F50" s="11">
        <v>138</v>
      </c>
      <c r="G50" s="11">
        <v>113.6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204" t="s">
        <v>29</v>
      </c>
      <c r="B51" s="205"/>
      <c r="C51" s="206"/>
      <c r="D51" s="11"/>
      <c r="E51" s="11"/>
      <c r="F51" s="11">
        <v>8</v>
      </c>
      <c r="G51" s="11">
        <v>8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2" customHeight="1">
      <c r="A52" s="204" t="s">
        <v>20</v>
      </c>
      <c r="B52" s="205"/>
      <c r="C52" s="206"/>
      <c r="D52" s="11"/>
      <c r="E52" s="11"/>
      <c r="F52" s="11">
        <v>0.8</v>
      </c>
      <c r="G52" s="11">
        <v>0.8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201" t="s">
        <v>31</v>
      </c>
      <c r="B53" s="202"/>
      <c r="C53" s="203"/>
      <c r="D53" s="11"/>
      <c r="E53" s="11"/>
      <c r="F53" s="11">
        <v>0.01</v>
      </c>
      <c r="G53" s="52">
        <v>0.01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3.5" customHeight="1">
      <c r="A54" s="201" t="s">
        <v>32</v>
      </c>
      <c r="B54" s="202"/>
      <c r="C54" s="203"/>
      <c r="D54" s="11"/>
      <c r="E54" s="11"/>
      <c r="F54" s="11">
        <v>4</v>
      </c>
      <c r="G54" s="11">
        <v>4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208" t="s">
        <v>398</v>
      </c>
      <c r="B55" s="209"/>
      <c r="C55" s="210"/>
      <c r="D55" s="59" t="s">
        <v>399</v>
      </c>
      <c r="E55" s="59">
        <v>50</v>
      </c>
      <c r="F55" s="59"/>
      <c r="G55" s="59"/>
      <c r="H55" s="59">
        <v>0.81</v>
      </c>
      <c r="I55" s="59">
        <v>2.93</v>
      </c>
      <c r="J55" s="59">
        <v>3.52</v>
      </c>
      <c r="K55" s="59">
        <v>43.75</v>
      </c>
      <c r="L55" s="59">
        <v>0.01</v>
      </c>
      <c r="M55" s="59">
        <v>0.63</v>
      </c>
      <c r="N55" s="59">
        <v>17.25</v>
      </c>
      <c r="O55" s="59">
        <v>0.01</v>
      </c>
      <c r="P55" s="59">
        <v>16.06</v>
      </c>
      <c r="Q55" s="59">
        <v>16.32</v>
      </c>
      <c r="R55" s="59">
        <v>4.19</v>
      </c>
      <c r="S55" s="59">
        <v>0.19</v>
      </c>
    </row>
    <row r="56" spans="1:19" ht="12.75">
      <c r="A56" s="333" t="s">
        <v>30</v>
      </c>
      <c r="B56" s="334"/>
      <c r="C56" s="335"/>
      <c r="D56" s="11"/>
      <c r="E56" s="11"/>
      <c r="F56" s="11">
        <v>12.5</v>
      </c>
      <c r="G56" s="11">
        <v>12.5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207" t="s">
        <v>32</v>
      </c>
      <c r="B57" s="207"/>
      <c r="C57" s="207"/>
      <c r="D57" s="11"/>
      <c r="E57" s="11"/>
      <c r="F57" s="11">
        <v>3.75</v>
      </c>
      <c r="G57" s="11">
        <v>3.75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207" t="s">
        <v>20</v>
      </c>
      <c r="B58" s="207"/>
      <c r="C58" s="207"/>
      <c r="D58" s="11"/>
      <c r="E58" s="11"/>
      <c r="F58" s="11">
        <v>0.3</v>
      </c>
      <c r="G58" s="11">
        <v>0.3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207" t="s">
        <v>33</v>
      </c>
      <c r="B59" s="207"/>
      <c r="C59" s="207"/>
      <c r="D59" s="11"/>
      <c r="E59" s="11"/>
      <c r="F59" s="11">
        <v>1</v>
      </c>
      <c r="G59" s="11">
        <v>1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207" t="s">
        <v>28</v>
      </c>
      <c r="B60" s="207"/>
      <c r="C60" s="207"/>
      <c r="D60" s="11"/>
      <c r="E60" s="11"/>
      <c r="F60" s="11">
        <v>11.9</v>
      </c>
      <c r="G60" s="11">
        <v>10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s="80" customFormat="1" ht="12.75">
      <c r="A61" s="207" t="s">
        <v>224</v>
      </c>
      <c r="B61" s="207"/>
      <c r="C61" s="207"/>
      <c r="D61" s="59"/>
      <c r="E61" s="129"/>
      <c r="F61" s="129">
        <v>37.5</v>
      </c>
      <c r="G61" s="129">
        <v>37.5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1:19" ht="12.75">
      <c r="A62" s="195" t="s">
        <v>223</v>
      </c>
      <c r="B62" s="196"/>
      <c r="C62" s="197"/>
      <c r="D62" s="46" t="s">
        <v>429</v>
      </c>
      <c r="E62" s="46">
        <v>180</v>
      </c>
      <c r="F62" s="46"/>
      <c r="G62" s="46"/>
      <c r="H62" s="46">
        <v>10.31</v>
      </c>
      <c r="I62" s="46">
        <v>7.31</v>
      </c>
      <c r="J62" s="46">
        <v>46.33</v>
      </c>
      <c r="K62" s="46">
        <v>292.27</v>
      </c>
      <c r="L62" s="59">
        <v>0.25</v>
      </c>
      <c r="M62" s="59">
        <v>0</v>
      </c>
      <c r="N62" s="59">
        <v>0</v>
      </c>
      <c r="O62" s="59">
        <v>0.14</v>
      </c>
      <c r="P62" s="59">
        <v>17.77</v>
      </c>
      <c r="Q62" s="59">
        <v>244.51</v>
      </c>
      <c r="R62" s="59">
        <v>162.86</v>
      </c>
      <c r="S62" s="59">
        <v>5.47</v>
      </c>
    </row>
    <row r="63" spans="1:19" ht="12.75">
      <c r="A63" s="201" t="s">
        <v>63</v>
      </c>
      <c r="B63" s="202"/>
      <c r="C63" s="203"/>
      <c r="D63" s="11"/>
      <c r="E63" s="11"/>
      <c r="F63" s="11">
        <v>85.2</v>
      </c>
      <c r="G63" s="11">
        <v>85.2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2.75">
      <c r="A64" s="204" t="s">
        <v>33</v>
      </c>
      <c r="B64" s="205"/>
      <c r="C64" s="206"/>
      <c r="D64" s="11"/>
      <c r="E64" s="11"/>
      <c r="F64" s="11">
        <v>6</v>
      </c>
      <c r="G64" s="11">
        <v>6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.75" customHeight="1">
      <c r="A65" s="204" t="s">
        <v>20</v>
      </c>
      <c r="B65" s="205"/>
      <c r="C65" s="206"/>
      <c r="D65" s="11"/>
      <c r="E65" s="11"/>
      <c r="F65" s="11">
        <v>0.8</v>
      </c>
      <c r="G65" s="11">
        <v>0.8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23" s="20" customFormat="1" ht="12.75">
      <c r="A66" s="195" t="s">
        <v>443</v>
      </c>
      <c r="B66" s="196"/>
      <c r="C66" s="197"/>
      <c r="D66" s="46"/>
      <c r="E66" s="46">
        <v>60</v>
      </c>
      <c r="F66" s="59">
        <v>109</v>
      </c>
      <c r="G66" s="59">
        <v>60</v>
      </c>
      <c r="H66" s="46">
        <v>0.48</v>
      </c>
      <c r="I66" s="46">
        <v>0.06</v>
      </c>
      <c r="J66" s="46">
        <v>1.02</v>
      </c>
      <c r="K66" s="48">
        <v>6.02</v>
      </c>
      <c r="L66" s="46">
        <v>0.01</v>
      </c>
      <c r="M66" s="46">
        <v>2.1</v>
      </c>
      <c r="N66" s="46">
        <v>0</v>
      </c>
      <c r="O66" s="46">
        <v>0.06</v>
      </c>
      <c r="P66" s="46">
        <v>13.8</v>
      </c>
      <c r="Q66" s="46">
        <v>14.4</v>
      </c>
      <c r="R66" s="46">
        <v>8.4</v>
      </c>
      <c r="S66" s="46">
        <v>0.36</v>
      </c>
      <c r="T66"/>
      <c r="U66"/>
      <c r="V66"/>
      <c r="W66"/>
    </row>
    <row r="67" spans="1:23" s="20" customFormat="1" ht="12.75">
      <c r="A67" s="195" t="s">
        <v>444</v>
      </c>
      <c r="B67" s="196"/>
      <c r="C67" s="197"/>
      <c r="D67" s="46"/>
      <c r="E67" s="46"/>
      <c r="F67" s="59"/>
      <c r="G67" s="59"/>
      <c r="H67" s="54"/>
      <c r="I67" s="54"/>
      <c r="J67" s="54"/>
      <c r="K67" s="62"/>
      <c r="L67" s="46"/>
      <c r="M67" s="46"/>
      <c r="N67" s="46"/>
      <c r="O67" s="46"/>
      <c r="P67" s="46"/>
      <c r="Q67" s="46"/>
      <c r="R67" s="46"/>
      <c r="S67" s="46"/>
      <c r="T67"/>
      <c r="U67"/>
      <c r="V67"/>
      <c r="W67"/>
    </row>
    <row r="68" spans="1:19" ht="12.75">
      <c r="A68" s="195" t="s">
        <v>225</v>
      </c>
      <c r="B68" s="196"/>
      <c r="C68" s="197"/>
      <c r="D68" s="46" t="s">
        <v>227</v>
      </c>
      <c r="E68" s="46">
        <v>200</v>
      </c>
      <c r="F68" s="46"/>
      <c r="G68" s="46"/>
      <c r="H68" s="113">
        <v>0.31</v>
      </c>
      <c r="I68" s="113">
        <v>0</v>
      </c>
      <c r="J68" s="113">
        <v>39.4</v>
      </c>
      <c r="K68" s="113">
        <v>160</v>
      </c>
      <c r="L68" s="113">
        <v>0.01</v>
      </c>
      <c r="M68" s="113">
        <v>2.4</v>
      </c>
      <c r="N68" s="113">
        <v>0</v>
      </c>
      <c r="O68" s="113">
        <v>0.02</v>
      </c>
      <c r="P68" s="113">
        <v>22.46</v>
      </c>
      <c r="Q68" s="113">
        <v>18.5</v>
      </c>
      <c r="R68" s="113">
        <v>7.26</v>
      </c>
      <c r="S68" s="113">
        <v>0.19</v>
      </c>
    </row>
    <row r="69" spans="1:19" ht="12.75">
      <c r="A69" s="195" t="s">
        <v>226</v>
      </c>
      <c r="B69" s="196"/>
      <c r="C69" s="197"/>
      <c r="D69" s="46"/>
      <c r="E69" s="46"/>
      <c r="F69" s="46"/>
      <c r="G69" s="46"/>
      <c r="H69" s="46"/>
      <c r="I69" s="46"/>
      <c r="J69" s="46"/>
      <c r="K69" s="46"/>
      <c r="L69" s="11"/>
      <c r="M69" s="11"/>
      <c r="N69" s="11"/>
      <c r="O69" s="11"/>
      <c r="P69" s="11"/>
      <c r="Q69" s="11"/>
      <c r="R69" s="11"/>
      <c r="S69" s="11"/>
    </row>
    <row r="70" spans="1:19" ht="12.75">
      <c r="A70" s="204" t="s">
        <v>228</v>
      </c>
      <c r="B70" s="205"/>
      <c r="C70" s="206"/>
      <c r="D70" s="66"/>
      <c r="E70" s="66"/>
      <c r="F70" s="66">
        <v>60</v>
      </c>
      <c r="G70" s="66">
        <v>60</v>
      </c>
      <c r="H70" s="46"/>
      <c r="I70" s="46"/>
      <c r="J70" s="46"/>
      <c r="K70" s="46"/>
      <c r="L70" s="11"/>
      <c r="M70" s="11"/>
      <c r="N70" s="11"/>
      <c r="O70" s="11"/>
      <c r="P70" s="11"/>
      <c r="Q70" s="11"/>
      <c r="R70" s="11"/>
      <c r="S70" s="11"/>
    </row>
    <row r="71" spans="1:19" ht="12.75">
      <c r="A71" s="198" t="s">
        <v>293</v>
      </c>
      <c r="B71" s="205"/>
      <c r="C71" s="206"/>
      <c r="D71" s="66"/>
      <c r="E71" s="66"/>
      <c r="F71" s="66">
        <v>15</v>
      </c>
      <c r="G71" s="66">
        <v>15</v>
      </c>
      <c r="H71" s="46"/>
      <c r="I71" s="46"/>
      <c r="J71" s="46"/>
      <c r="K71" s="46"/>
      <c r="L71" s="11"/>
      <c r="M71" s="11"/>
      <c r="N71" s="11"/>
      <c r="O71" s="11"/>
      <c r="P71" s="11"/>
      <c r="Q71" s="11"/>
      <c r="R71" s="11"/>
      <c r="S71" s="11"/>
    </row>
    <row r="72" spans="1:19" ht="12.75">
      <c r="A72" s="204" t="s">
        <v>314</v>
      </c>
      <c r="B72" s="205"/>
      <c r="C72" s="206"/>
      <c r="D72" s="66"/>
      <c r="E72" s="66"/>
      <c r="F72" s="66">
        <v>10</v>
      </c>
      <c r="G72" s="66">
        <v>10</v>
      </c>
      <c r="H72" s="46"/>
      <c r="I72" s="46"/>
      <c r="J72" s="46"/>
      <c r="K72" s="46"/>
      <c r="L72" s="11"/>
      <c r="M72" s="11"/>
      <c r="N72" s="11"/>
      <c r="O72" s="11"/>
      <c r="P72" s="11"/>
      <c r="Q72" s="11"/>
      <c r="R72" s="11"/>
      <c r="S72" s="11"/>
    </row>
    <row r="73" spans="1:19" ht="12.75">
      <c r="A73" s="204" t="s">
        <v>224</v>
      </c>
      <c r="B73" s="205"/>
      <c r="C73" s="206"/>
      <c r="D73" s="66"/>
      <c r="E73" s="66"/>
      <c r="F73" s="66">
        <v>144</v>
      </c>
      <c r="G73" s="66">
        <v>144</v>
      </c>
      <c r="H73" s="46"/>
      <c r="I73" s="46"/>
      <c r="J73" s="46"/>
      <c r="K73" s="46"/>
      <c r="L73" s="11"/>
      <c r="M73" s="11"/>
      <c r="N73" s="11"/>
      <c r="O73" s="11"/>
      <c r="P73" s="11"/>
      <c r="Q73" s="11"/>
      <c r="R73" s="11"/>
      <c r="S73" s="11"/>
    </row>
    <row r="74" spans="1:19" ht="11.25" customHeight="1">
      <c r="A74" s="195" t="s">
        <v>61</v>
      </c>
      <c r="B74" s="196"/>
      <c r="C74" s="197"/>
      <c r="D74" s="11"/>
      <c r="E74" s="46">
        <v>90</v>
      </c>
      <c r="F74" s="46"/>
      <c r="G74" s="46"/>
      <c r="H74" s="46">
        <v>6.24</v>
      </c>
      <c r="I74" s="46">
        <v>0.79</v>
      </c>
      <c r="J74" s="46">
        <v>38.16</v>
      </c>
      <c r="K74" s="46">
        <v>184.7</v>
      </c>
      <c r="L74" s="59">
        <v>0.1</v>
      </c>
      <c r="M74" s="59">
        <v>0</v>
      </c>
      <c r="N74" s="59">
        <v>0</v>
      </c>
      <c r="O74" s="59">
        <v>0.04</v>
      </c>
      <c r="P74" s="59">
        <v>26.8</v>
      </c>
      <c r="Q74" s="59">
        <v>17.4</v>
      </c>
      <c r="R74" s="59">
        <v>91</v>
      </c>
      <c r="S74" s="59">
        <v>1.6</v>
      </c>
    </row>
    <row r="75" spans="1:19" ht="12.75">
      <c r="A75" s="195" t="s">
        <v>426</v>
      </c>
      <c r="B75" s="196"/>
      <c r="C75" s="197"/>
      <c r="D75" s="11"/>
      <c r="E75" s="46">
        <v>50</v>
      </c>
      <c r="F75" s="46"/>
      <c r="G75" s="46"/>
      <c r="H75" s="46">
        <v>2.8</v>
      </c>
      <c r="I75" s="46">
        <v>0.55</v>
      </c>
      <c r="J75" s="46">
        <v>24.7</v>
      </c>
      <c r="K75" s="48">
        <v>114.95</v>
      </c>
      <c r="L75" s="59">
        <v>0.05</v>
      </c>
      <c r="M75" s="59">
        <v>0</v>
      </c>
      <c r="N75" s="59">
        <v>0</v>
      </c>
      <c r="O75" s="59">
        <v>0</v>
      </c>
      <c r="P75" s="59">
        <v>11.5</v>
      </c>
      <c r="Q75" s="59">
        <v>53</v>
      </c>
      <c r="R75" s="59">
        <v>12.5</v>
      </c>
      <c r="S75" s="59">
        <v>1.55</v>
      </c>
    </row>
    <row r="76" spans="1:19" ht="12.75">
      <c r="A76" s="264" t="s">
        <v>418</v>
      </c>
      <c r="B76" s="265"/>
      <c r="C76" s="266"/>
      <c r="D76" s="142" t="s">
        <v>176</v>
      </c>
      <c r="E76" s="142" t="s">
        <v>76</v>
      </c>
      <c r="F76" s="109">
        <v>185</v>
      </c>
      <c r="G76" s="109">
        <v>185</v>
      </c>
      <c r="H76" s="46">
        <v>2.775</v>
      </c>
      <c r="I76" s="59">
        <v>0.92</v>
      </c>
      <c r="J76" s="46">
        <v>38.85</v>
      </c>
      <c r="K76" s="48">
        <v>177.6</v>
      </c>
      <c r="L76" s="46">
        <v>0.7</v>
      </c>
      <c r="M76" s="46">
        <v>18.5</v>
      </c>
      <c r="N76" s="46">
        <v>0</v>
      </c>
      <c r="O76" s="46">
        <v>0.09</v>
      </c>
      <c r="P76" s="46">
        <v>14.8</v>
      </c>
      <c r="Q76" s="46">
        <v>51.8</v>
      </c>
      <c r="R76" s="46">
        <v>77.7</v>
      </c>
      <c r="S76" s="46">
        <v>1.11</v>
      </c>
    </row>
    <row r="77" spans="1:19" ht="12.75">
      <c r="A77" s="208" t="s">
        <v>12</v>
      </c>
      <c r="B77" s="209"/>
      <c r="C77" s="210"/>
      <c r="D77" s="11"/>
      <c r="E77" s="11"/>
      <c r="F77" s="11"/>
      <c r="G77" s="11"/>
      <c r="H77" s="59">
        <f aca="true" t="shared" si="2" ref="H77:S77">SUM(H49:H76)</f>
        <v>34.525000000000006</v>
      </c>
      <c r="I77" s="59">
        <f t="shared" si="2"/>
        <v>19.92</v>
      </c>
      <c r="J77" s="59">
        <f t="shared" si="2"/>
        <v>198.85999999999999</v>
      </c>
      <c r="K77" s="59">
        <f t="shared" si="2"/>
        <v>1116.25</v>
      </c>
      <c r="L77" s="59">
        <f t="shared" si="2"/>
        <v>1.28</v>
      </c>
      <c r="M77" s="59">
        <f t="shared" si="2"/>
        <v>33.79</v>
      </c>
      <c r="N77" s="59">
        <f t="shared" si="2"/>
        <v>436.45</v>
      </c>
      <c r="O77" s="59">
        <f t="shared" si="2"/>
        <v>0.36</v>
      </c>
      <c r="P77" s="59">
        <f t="shared" si="2"/>
        <v>147.19</v>
      </c>
      <c r="Q77" s="59">
        <f t="shared" si="2"/>
        <v>607.1299999999999</v>
      </c>
      <c r="R77" s="59">
        <f t="shared" si="2"/>
        <v>377.51</v>
      </c>
      <c r="S77" s="59">
        <f t="shared" si="2"/>
        <v>14.469999999999999</v>
      </c>
    </row>
    <row r="78" spans="1:19" ht="12.75">
      <c r="A78" s="208"/>
      <c r="B78" s="209"/>
      <c r="C78" s="210"/>
      <c r="D78" s="211" t="s">
        <v>36</v>
      </c>
      <c r="E78" s="212"/>
      <c r="F78" s="212"/>
      <c r="G78" s="213"/>
      <c r="H78" s="59"/>
      <c r="I78" s="59"/>
      <c r="J78" s="59"/>
      <c r="K78" s="59"/>
      <c r="L78" s="11"/>
      <c r="M78" s="11"/>
      <c r="N78" s="11"/>
      <c r="O78" s="11"/>
      <c r="P78" s="11"/>
      <c r="Q78" s="11"/>
      <c r="R78" s="11"/>
      <c r="S78" s="11"/>
    </row>
    <row r="79" spans="1:19" s="80" customFormat="1" ht="12.75">
      <c r="A79" s="208" t="s">
        <v>280</v>
      </c>
      <c r="B79" s="209"/>
      <c r="C79" s="210"/>
      <c r="D79" s="59" t="s">
        <v>95</v>
      </c>
      <c r="E79" s="72">
        <v>180</v>
      </c>
      <c r="F79" s="59"/>
      <c r="G79" s="60"/>
      <c r="H79" s="59">
        <v>22.05</v>
      </c>
      <c r="I79" s="59">
        <v>15.18</v>
      </c>
      <c r="J79" s="59">
        <v>34.03</v>
      </c>
      <c r="K79" s="59">
        <v>360</v>
      </c>
      <c r="L79" s="59">
        <v>0.08</v>
      </c>
      <c r="M79" s="59">
        <v>1</v>
      </c>
      <c r="N79" s="59">
        <v>92.75</v>
      </c>
      <c r="O79" s="59">
        <v>0.33</v>
      </c>
      <c r="P79" s="59">
        <v>195.35</v>
      </c>
      <c r="Q79" s="59">
        <v>270.63</v>
      </c>
      <c r="R79" s="59">
        <v>31</v>
      </c>
      <c r="S79" s="59">
        <v>1.43</v>
      </c>
    </row>
    <row r="80" spans="1:19" ht="12.75">
      <c r="A80" s="204" t="s">
        <v>51</v>
      </c>
      <c r="B80" s="205"/>
      <c r="C80" s="206"/>
      <c r="D80" s="66"/>
      <c r="E80" s="87"/>
      <c r="F80" s="66">
        <v>169.2</v>
      </c>
      <c r="G80" s="88">
        <v>165.6</v>
      </c>
      <c r="H80" s="46"/>
      <c r="I80" s="46"/>
      <c r="J80" s="46"/>
      <c r="K80" s="46"/>
      <c r="L80" s="11"/>
      <c r="M80" s="11"/>
      <c r="N80" s="11"/>
      <c r="O80" s="11"/>
      <c r="P80" s="11"/>
      <c r="Q80" s="11"/>
      <c r="R80" s="11"/>
      <c r="S80" s="11"/>
    </row>
    <row r="81" spans="1:19" ht="12.75">
      <c r="A81" s="204" t="s">
        <v>45</v>
      </c>
      <c r="B81" s="205"/>
      <c r="C81" s="206"/>
      <c r="D81" s="66"/>
      <c r="E81" s="87"/>
      <c r="F81" s="66">
        <v>10.8</v>
      </c>
      <c r="G81" s="88">
        <v>10.8</v>
      </c>
      <c r="H81" s="46"/>
      <c r="I81" s="46"/>
      <c r="J81" s="46"/>
      <c r="K81" s="46"/>
      <c r="L81" s="11"/>
      <c r="M81" s="11"/>
      <c r="N81" s="11"/>
      <c r="O81" s="11"/>
      <c r="P81" s="11"/>
      <c r="Q81" s="11"/>
      <c r="R81" s="11"/>
      <c r="S81" s="11"/>
    </row>
    <row r="82" spans="1:19" ht="12.75">
      <c r="A82" s="198" t="s">
        <v>293</v>
      </c>
      <c r="B82" s="205"/>
      <c r="C82" s="206"/>
      <c r="D82" s="66"/>
      <c r="E82" s="87"/>
      <c r="F82" s="66">
        <v>12.4</v>
      </c>
      <c r="G82" s="88">
        <v>12.4</v>
      </c>
      <c r="H82" s="46"/>
      <c r="I82" s="46"/>
      <c r="J82" s="46"/>
      <c r="K82" s="46"/>
      <c r="L82" s="11"/>
      <c r="M82" s="11"/>
      <c r="N82" s="11"/>
      <c r="O82" s="11"/>
      <c r="P82" s="11"/>
      <c r="Q82" s="11"/>
      <c r="R82" s="11"/>
      <c r="S82" s="11"/>
    </row>
    <row r="83" spans="1:19" ht="12.75">
      <c r="A83" s="204" t="s">
        <v>46</v>
      </c>
      <c r="B83" s="205"/>
      <c r="C83" s="206"/>
      <c r="D83" s="66"/>
      <c r="E83" s="87"/>
      <c r="F83" s="66">
        <v>7</v>
      </c>
      <c r="G83" s="88">
        <v>7</v>
      </c>
      <c r="H83" s="46"/>
      <c r="I83" s="46"/>
      <c r="J83" s="46"/>
      <c r="K83" s="46"/>
      <c r="L83" s="11"/>
      <c r="M83" s="11"/>
      <c r="N83" s="11"/>
      <c r="O83" s="11"/>
      <c r="P83" s="11"/>
      <c r="Q83" s="11"/>
      <c r="R83" s="11"/>
      <c r="S83" s="11"/>
    </row>
    <row r="84" spans="1:19" s="85" customFormat="1" ht="12.75">
      <c r="A84" s="204" t="s">
        <v>33</v>
      </c>
      <c r="B84" s="205"/>
      <c r="C84" s="206"/>
      <c r="D84" s="66"/>
      <c r="E84" s="87"/>
      <c r="F84" s="66">
        <v>5</v>
      </c>
      <c r="G84" s="88">
        <v>5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</row>
    <row r="85" spans="1:19" s="85" customFormat="1" ht="12.75">
      <c r="A85" s="198" t="s">
        <v>235</v>
      </c>
      <c r="B85" s="205"/>
      <c r="C85" s="206"/>
      <c r="D85" s="66"/>
      <c r="E85" s="87"/>
      <c r="F85" s="66">
        <v>7</v>
      </c>
      <c r="G85" s="88">
        <v>7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</row>
    <row r="86" spans="1:19" s="85" customFormat="1" ht="12.75">
      <c r="A86" s="204" t="s">
        <v>30</v>
      </c>
      <c r="B86" s="205"/>
      <c r="C86" s="206"/>
      <c r="D86" s="66"/>
      <c r="E86" s="87"/>
      <c r="F86" s="66">
        <v>7</v>
      </c>
      <c r="G86" s="88">
        <v>7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</row>
    <row r="87" spans="1:19" s="85" customFormat="1" ht="12.75">
      <c r="A87" s="201" t="s">
        <v>20</v>
      </c>
      <c r="B87" s="202"/>
      <c r="C87" s="203"/>
      <c r="D87" s="66"/>
      <c r="E87" s="87"/>
      <c r="F87" s="66">
        <v>0.4</v>
      </c>
      <c r="G87" s="88">
        <v>0.4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</row>
    <row r="88" spans="1:19" s="80" customFormat="1" ht="12.75">
      <c r="A88" s="208" t="s">
        <v>286</v>
      </c>
      <c r="B88" s="209"/>
      <c r="C88" s="210"/>
      <c r="D88" s="59" t="s">
        <v>300</v>
      </c>
      <c r="E88" s="72">
        <v>50</v>
      </c>
      <c r="F88" s="59"/>
      <c r="G88" s="60"/>
      <c r="H88" s="59">
        <v>0.97</v>
      </c>
      <c r="I88" s="59">
        <v>2.26</v>
      </c>
      <c r="J88" s="59">
        <v>6.63</v>
      </c>
      <c r="K88" s="59">
        <v>50.75</v>
      </c>
      <c r="L88" s="59">
        <v>0.01</v>
      </c>
      <c r="M88" s="59">
        <v>0.16</v>
      </c>
      <c r="N88" s="59">
        <v>12.6</v>
      </c>
      <c r="O88" s="59">
        <v>0.04</v>
      </c>
      <c r="P88" s="59">
        <v>31.36</v>
      </c>
      <c r="Q88" s="59">
        <v>24.48</v>
      </c>
      <c r="R88" s="59">
        <v>4.4</v>
      </c>
      <c r="S88" s="59">
        <v>0.08</v>
      </c>
    </row>
    <row r="89" spans="1:19" s="85" customFormat="1" ht="12.75">
      <c r="A89" s="204" t="s">
        <v>18</v>
      </c>
      <c r="B89" s="205"/>
      <c r="C89" s="206"/>
      <c r="D89" s="66"/>
      <c r="E89" s="87"/>
      <c r="F89" s="66">
        <v>25</v>
      </c>
      <c r="G89" s="88">
        <v>25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</row>
    <row r="90" spans="1:19" s="85" customFormat="1" ht="12.75">
      <c r="A90" s="204" t="s">
        <v>32</v>
      </c>
      <c r="B90" s="205"/>
      <c r="C90" s="206"/>
      <c r="D90" s="66"/>
      <c r="E90" s="87"/>
      <c r="F90" s="66">
        <v>2.3</v>
      </c>
      <c r="G90" s="88">
        <v>2.3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</row>
    <row r="91" spans="1:19" s="85" customFormat="1" ht="12.75">
      <c r="A91" s="198" t="s">
        <v>293</v>
      </c>
      <c r="B91" s="205"/>
      <c r="C91" s="206"/>
      <c r="D91" s="66"/>
      <c r="E91" s="87"/>
      <c r="F91" s="66">
        <v>4</v>
      </c>
      <c r="G91" s="88">
        <v>4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</row>
    <row r="92" spans="1:19" s="85" customFormat="1" ht="12.75">
      <c r="A92" s="198" t="s">
        <v>33</v>
      </c>
      <c r="B92" s="205"/>
      <c r="C92" s="206"/>
      <c r="D92" s="66"/>
      <c r="E92" s="87"/>
      <c r="F92" s="66">
        <v>2.3</v>
      </c>
      <c r="G92" s="88">
        <v>2.3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</row>
    <row r="93" spans="1:19" s="85" customFormat="1" ht="12.75">
      <c r="A93" s="204" t="s">
        <v>264</v>
      </c>
      <c r="B93" s="205"/>
      <c r="C93" s="206"/>
      <c r="D93" s="66"/>
      <c r="E93" s="87"/>
      <c r="F93" s="66">
        <v>0.025</v>
      </c>
      <c r="G93" s="88">
        <v>0.025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</row>
    <row r="94" spans="1:19" s="85" customFormat="1" ht="13.5" customHeight="1">
      <c r="A94" s="204" t="s">
        <v>224</v>
      </c>
      <c r="B94" s="205"/>
      <c r="C94" s="206"/>
      <c r="D94" s="66"/>
      <c r="E94" s="87"/>
      <c r="F94" s="66">
        <v>25</v>
      </c>
      <c r="G94" s="88">
        <v>25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</row>
    <row r="95" spans="1:19" ht="12.75">
      <c r="A95" s="225" t="s">
        <v>251</v>
      </c>
      <c r="B95" s="226"/>
      <c r="C95" s="227"/>
      <c r="D95" s="12" t="s">
        <v>270</v>
      </c>
      <c r="E95" s="18">
        <v>200</v>
      </c>
      <c r="F95" s="12"/>
      <c r="G95" s="19"/>
      <c r="H95" s="46">
        <v>1</v>
      </c>
      <c r="I95" s="46">
        <v>0.2</v>
      </c>
      <c r="J95" s="46">
        <v>20.2</v>
      </c>
      <c r="K95" s="46">
        <v>86.6</v>
      </c>
      <c r="L95" s="59">
        <v>0.02</v>
      </c>
      <c r="M95" s="59">
        <v>4</v>
      </c>
      <c r="N95" s="59">
        <v>0</v>
      </c>
      <c r="O95" s="59">
        <v>0.02</v>
      </c>
      <c r="P95" s="59">
        <v>14</v>
      </c>
      <c r="Q95" s="59">
        <v>14</v>
      </c>
      <c r="R95" s="59">
        <v>8</v>
      </c>
      <c r="S95" s="59">
        <v>2.8</v>
      </c>
    </row>
    <row r="96" spans="1:19" ht="12.75">
      <c r="A96" s="208" t="s">
        <v>12</v>
      </c>
      <c r="B96" s="209"/>
      <c r="C96" s="210"/>
      <c r="D96" s="11"/>
      <c r="E96" s="57"/>
      <c r="F96" s="11"/>
      <c r="G96" s="58"/>
      <c r="H96" s="59">
        <f aca="true" t="shared" si="3" ref="H96:S96">SUM(H79:H95)</f>
        <v>24.02</v>
      </c>
      <c r="I96" s="59">
        <f t="shared" si="3"/>
        <v>17.639999999999997</v>
      </c>
      <c r="J96" s="59">
        <f t="shared" si="3"/>
        <v>60.86</v>
      </c>
      <c r="K96" s="59">
        <f t="shared" si="3"/>
        <v>497.35</v>
      </c>
      <c r="L96" s="59">
        <f t="shared" si="3"/>
        <v>0.11</v>
      </c>
      <c r="M96" s="59">
        <f t="shared" si="3"/>
        <v>5.16</v>
      </c>
      <c r="N96" s="59">
        <f t="shared" si="3"/>
        <v>105.35</v>
      </c>
      <c r="O96" s="59">
        <f t="shared" si="3"/>
        <v>0.39</v>
      </c>
      <c r="P96" s="59">
        <f t="shared" si="3"/>
        <v>240.70999999999998</v>
      </c>
      <c r="Q96" s="59">
        <f t="shared" si="3"/>
        <v>309.11</v>
      </c>
      <c r="R96" s="59">
        <f t="shared" si="3"/>
        <v>43.4</v>
      </c>
      <c r="S96" s="59">
        <f t="shared" si="3"/>
        <v>4.31</v>
      </c>
    </row>
    <row r="97" spans="1:19" ht="12.75">
      <c r="A97" s="204"/>
      <c r="B97" s="205"/>
      <c r="C97" s="206"/>
      <c r="D97" s="211" t="s">
        <v>16</v>
      </c>
      <c r="E97" s="256"/>
      <c r="F97" s="256"/>
      <c r="G97" s="257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2.75">
      <c r="A98" s="195" t="s">
        <v>457</v>
      </c>
      <c r="B98" s="196"/>
      <c r="C98" s="197"/>
      <c r="D98" s="46" t="s">
        <v>247</v>
      </c>
      <c r="E98" s="46">
        <v>80</v>
      </c>
      <c r="F98" s="46"/>
      <c r="G98" s="46"/>
      <c r="H98" s="46">
        <v>12.13</v>
      </c>
      <c r="I98" s="46">
        <v>2.93</v>
      </c>
      <c r="J98" s="46">
        <v>1.5</v>
      </c>
      <c r="K98" s="46">
        <v>80.93</v>
      </c>
      <c r="L98" s="59">
        <v>0.08</v>
      </c>
      <c r="M98" s="59">
        <v>1.2</v>
      </c>
      <c r="N98" s="59">
        <v>14.8</v>
      </c>
      <c r="O98" s="59">
        <v>0</v>
      </c>
      <c r="P98" s="59">
        <v>28.8</v>
      </c>
      <c r="Q98" s="59">
        <v>176.93</v>
      </c>
      <c r="R98" s="59">
        <v>28.53</v>
      </c>
      <c r="S98" s="59">
        <v>0.55</v>
      </c>
    </row>
    <row r="99" spans="1:19" ht="12.75">
      <c r="A99" s="195" t="s">
        <v>266</v>
      </c>
      <c r="B99" s="196"/>
      <c r="C99" s="197"/>
      <c r="D99" s="46"/>
      <c r="E99" s="46"/>
      <c r="F99" s="46"/>
      <c r="G99" s="46"/>
      <c r="H99" s="46"/>
      <c r="I99" s="46"/>
      <c r="J99" s="46"/>
      <c r="K99" s="46"/>
      <c r="L99" s="11"/>
      <c r="M99" s="11"/>
      <c r="N99" s="11"/>
      <c r="O99" s="11"/>
      <c r="P99" s="11"/>
      <c r="Q99" s="11"/>
      <c r="R99" s="11"/>
      <c r="S99" s="11"/>
    </row>
    <row r="100" spans="1:19" ht="12.75">
      <c r="A100" s="198" t="s">
        <v>409</v>
      </c>
      <c r="B100" s="205"/>
      <c r="C100" s="206"/>
      <c r="D100" s="11"/>
      <c r="E100" s="11"/>
      <c r="F100" s="11">
        <v>130</v>
      </c>
      <c r="G100" s="11">
        <v>97.6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2.75">
      <c r="A101" s="204" t="s">
        <v>29</v>
      </c>
      <c r="B101" s="205"/>
      <c r="C101" s="206"/>
      <c r="D101" s="11"/>
      <c r="E101" s="11"/>
      <c r="F101" s="11">
        <v>5</v>
      </c>
      <c r="G101" s="11">
        <v>5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2.75">
      <c r="A102" s="201" t="s">
        <v>70</v>
      </c>
      <c r="B102" s="202"/>
      <c r="C102" s="203"/>
      <c r="D102" s="11"/>
      <c r="E102" s="11"/>
      <c r="F102" s="11">
        <v>6.4</v>
      </c>
      <c r="G102" s="11">
        <v>6.4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2.75">
      <c r="A103" s="201" t="s">
        <v>35</v>
      </c>
      <c r="B103" s="202"/>
      <c r="C103" s="203"/>
      <c r="D103" s="11"/>
      <c r="E103" s="11"/>
      <c r="F103" s="11">
        <v>0.2</v>
      </c>
      <c r="G103" s="11">
        <v>0.2</v>
      </c>
      <c r="H103" s="11"/>
      <c r="I103" s="10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2.75">
      <c r="A104" s="201" t="s">
        <v>293</v>
      </c>
      <c r="B104" s="202"/>
      <c r="C104" s="203"/>
      <c r="D104" s="11"/>
      <c r="E104" s="11"/>
      <c r="F104" s="11">
        <v>1.3</v>
      </c>
      <c r="G104" s="11">
        <v>1.3</v>
      </c>
      <c r="H104" s="11"/>
      <c r="I104" s="10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2.75">
      <c r="A105" s="204" t="s">
        <v>28</v>
      </c>
      <c r="B105" s="205"/>
      <c r="C105" s="206"/>
      <c r="D105" s="11"/>
      <c r="E105" s="11"/>
      <c r="F105" s="11">
        <v>16</v>
      </c>
      <c r="G105" s="11">
        <v>12.8</v>
      </c>
      <c r="H105" s="11"/>
      <c r="I105" s="10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2.75">
      <c r="A106" s="198" t="s">
        <v>27</v>
      </c>
      <c r="B106" s="199"/>
      <c r="C106" s="200"/>
      <c r="D106" s="46"/>
      <c r="E106" s="46"/>
      <c r="F106" s="123">
        <v>36.8</v>
      </c>
      <c r="G106" s="123">
        <v>28.8</v>
      </c>
      <c r="H106" s="46"/>
      <c r="I106" s="46"/>
      <c r="J106" s="46"/>
      <c r="K106" s="46"/>
      <c r="L106" s="11"/>
      <c r="M106" s="11"/>
      <c r="N106" s="11"/>
      <c r="O106" s="11"/>
      <c r="P106" s="11"/>
      <c r="Q106" s="11"/>
      <c r="R106" s="11"/>
      <c r="S106" s="11"/>
    </row>
    <row r="107" spans="1:19" ht="12.75">
      <c r="A107" s="201" t="s">
        <v>31</v>
      </c>
      <c r="B107" s="202"/>
      <c r="C107" s="203"/>
      <c r="D107" s="11"/>
      <c r="E107" s="11"/>
      <c r="F107" s="11">
        <v>0.02</v>
      </c>
      <c r="G107" s="52">
        <v>0.02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2.75">
      <c r="A108" s="201" t="s">
        <v>224</v>
      </c>
      <c r="B108" s="202"/>
      <c r="C108" s="203"/>
      <c r="D108" s="11"/>
      <c r="E108" s="11"/>
      <c r="F108" s="11">
        <v>24.8</v>
      </c>
      <c r="G108" s="11">
        <v>24.8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2.75">
      <c r="A109" s="204" t="s">
        <v>20</v>
      </c>
      <c r="B109" s="205"/>
      <c r="C109" s="206"/>
      <c r="D109" s="11"/>
      <c r="E109" s="11"/>
      <c r="F109" s="11">
        <v>0.5</v>
      </c>
      <c r="G109" s="11">
        <v>0.5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2.75">
      <c r="A110" s="225" t="s">
        <v>183</v>
      </c>
      <c r="B110" s="226"/>
      <c r="C110" s="227"/>
      <c r="D110" s="46" t="s">
        <v>184</v>
      </c>
      <c r="E110" s="46">
        <v>180</v>
      </c>
      <c r="F110" s="12"/>
      <c r="G110" s="12"/>
      <c r="H110" s="59">
        <v>3.43</v>
      </c>
      <c r="I110" s="59">
        <v>5.18</v>
      </c>
      <c r="J110" s="59">
        <v>27.59</v>
      </c>
      <c r="K110" s="59">
        <v>170.68</v>
      </c>
      <c r="L110" s="59">
        <v>0.18</v>
      </c>
      <c r="M110" s="59">
        <v>25.18</v>
      </c>
      <c r="N110" s="59">
        <v>0</v>
      </c>
      <c r="O110" s="59">
        <v>0.11</v>
      </c>
      <c r="P110" s="59">
        <v>17.55</v>
      </c>
      <c r="Q110" s="59">
        <v>95.59</v>
      </c>
      <c r="R110" s="59">
        <v>35.16</v>
      </c>
      <c r="S110" s="59">
        <v>1.39</v>
      </c>
    </row>
    <row r="111" spans="1:19" ht="12.75">
      <c r="A111" s="261" t="s">
        <v>26</v>
      </c>
      <c r="B111" s="262"/>
      <c r="C111" s="263"/>
      <c r="D111" s="11"/>
      <c r="E111" s="11"/>
      <c r="F111" s="5">
        <v>240</v>
      </c>
      <c r="G111" s="5">
        <v>180</v>
      </c>
      <c r="H111" s="5"/>
      <c r="I111" s="5"/>
      <c r="J111" s="5"/>
      <c r="K111" s="42"/>
      <c r="L111" s="5"/>
      <c r="M111" s="5"/>
      <c r="N111" s="5"/>
      <c r="O111" s="5"/>
      <c r="P111" s="5"/>
      <c r="Q111" s="5"/>
      <c r="R111" s="5"/>
      <c r="S111" s="5"/>
    </row>
    <row r="112" spans="1:19" ht="12.75">
      <c r="A112" s="261" t="s">
        <v>33</v>
      </c>
      <c r="B112" s="262"/>
      <c r="C112" s="263"/>
      <c r="D112" s="11"/>
      <c r="E112" s="11"/>
      <c r="F112" s="5">
        <v>5</v>
      </c>
      <c r="G112" s="5">
        <v>5</v>
      </c>
      <c r="H112" s="5"/>
      <c r="I112" s="5"/>
      <c r="J112" s="5"/>
      <c r="K112" s="42"/>
      <c r="L112" s="5"/>
      <c r="M112" s="5"/>
      <c r="N112" s="5"/>
      <c r="O112" s="5"/>
      <c r="P112" s="5"/>
      <c r="Q112" s="5"/>
      <c r="R112" s="5"/>
      <c r="S112" s="5"/>
    </row>
    <row r="113" spans="1:19" ht="12.75">
      <c r="A113" s="261" t="s">
        <v>20</v>
      </c>
      <c r="B113" s="262"/>
      <c r="C113" s="263"/>
      <c r="D113" s="11"/>
      <c r="E113" s="11"/>
      <c r="F113" s="5">
        <v>0.6</v>
      </c>
      <c r="G113" s="5">
        <v>0.6</v>
      </c>
      <c r="H113" s="5"/>
      <c r="I113" s="5"/>
      <c r="J113" s="5"/>
      <c r="K113" s="42"/>
      <c r="L113" s="5"/>
      <c r="M113" s="5"/>
      <c r="N113" s="5"/>
      <c r="O113" s="5"/>
      <c r="P113" s="5"/>
      <c r="Q113" s="5"/>
      <c r="R113" s="5"/>
      <c r="S113" s="5"/>
    </row>
    <row r="114" spans="1:19" ht="12.75">
      <c r="A114" s="264" t="s">
        <v>37</v>
      </c>
      <c r="B114" s="265"/>
      <c r="C114" s="266"/>
      <c r="D114" s="152" t="s">
        <v>65</v>
      </c>
      <c r="E114" s="142" t="s">
        <v>38</v>
      </c>
      <c r="F114" s="141"/>
      <c r="G114" s="141"/>
      <c r="H114" s="54">
        <v>0.07</v>
      </c>
      <c r="I114" s="55">
        <v>0.02</v>
      </c>
      <c r="J114" s="54">
        <v>15</v>
      </c>
      <c r="K114" s="62">
        <v>60</v>
      </c>
      <c r="L114" s="59">
        <v>0</v>
      </c>
      <c r="M114" s="59">
        <v>0.03</v>
      </c>
      <c r="N114" s="59">
        <v>0</v>
      </c>
      <c r="O114" s="59">
        <v>0</v>
      </c>
      <c r="P114" s="59">
        <v>11.1</v>
      </c>
      <c r="Q114" s="59">
        <v>2.8</v>
      </c>
      <c r="R114" s="59">
        <v>1.4</v>
      </c>
      <c r="S114" s="59">
        <v>0.28</v>
      </c>
    </row>
    <row r="115" spans="1:19" ht="12.75">
      <c r="A115" s="267" t="s">
        <v>331</v>
      </c>
      <c r="B115" s="268"/>
      <c r="C115" s="269"/>
      <c r="D115" s="151"/>
      <c r="E115" s="141"/>
      <c r="F115" s="140">
        <v>0.4</v>
      </c>
      <c r="G115" s="140">
        <v>0.4</v>
      </c>
      <c r="H115" s="54"/>
      <c r="I115" s="55"/>
      <c r="J115" s="54"/>
      <c r="K115" s="62"/>
      <c r="L115" s="59"/>
      <c r="M115" s="59"/>
      <c r="N115" s="59"/>
      <c r="O115" s="59"/>
      <c r="P115" s="59"/>
      <c r="Q115" s="59"/>
      <c r="R115" s="59"/>
      <c r="S115" s="59"/>
    </row>
    <row r="116" spans="1:19" ht="12.75">
      <c r="A116" s="273" t="s">
        <v>293</v>
      </c>
      <c r="B116" s="271"/>
      <c r="C116" s="272"/>
      <c r="D116" s="151"/>
      <c r="E116" s="141"/>
      <c r="F116" s="140">
        <v>15</v>
      </c>
      <c r="G116" s="140">
        <v>15</v>
      </c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</row>
    <row r="117" spans="1:19" ht="12.75">
      <c r="A117" s="273" t="s">
        <v>224</v>
      </c>
      <c r="B117" s="271"/>
      <c r="C117" s="272"/>
      <c r="D117" s="151"/>
      <c r="E117" s="141"/>
      <c r="F117" s="140">
        <v>200</v>
      </c>
      <c r="G117" s="140">
        <v>200</v>
      </c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</row>
    <row r="118" spans="1:19" ht="12.75">
      <c r="A118" s="195" t="s">
        <v>278</v>
      </c>
      <c r="B118" s="196"/>
      <c r="C118" s="197"/>
      <c r="D118" s="151" t="s">
        <v>66</v>
      </c>
      <c r="E118" s="111">
        <v>10</v>
      </c>
      <c r="F118" s="111"/>
      <c r="G118" s="111"/>
      <c r="H118" s="54">
        <v>0.08</v>
      </c>
      <c r="I118" s="54">
        <v>7.25</v>
      </c>
      <c r="J118" s="54">
        <v>0.13</v>
      </c>
      <c r="K118" s="62">
        <v>66</v>
      </c>
      <c r="L118" s="46">
        <v>0</v>
      </c>
      <c r="M118" s="46">
        <v>0</v>
      </c>
      <c r="N118" s="46">
        <v>40</v>
      </c>
      <c r="O118" s="46">
        <v>0.01</v>
      </c>
      <c r="P118" s="46">
        <v>2.4</v>
      </c>
      <c r="Q118" s="46">
        <v>3</v>
      </c>
      <c r="R118" s="46">
        <v>0</v>
      </c>
      <c r="S118" s="46">
        <v>0.02</v>
      </c>
    </row>
    <row r="119" spans="1:19" ht="12.75">
      <c r="A119" s="195" t="s">
        <v>426</v>
      </c>
      <c r="B119" s="196"/>
      <c r="C119" s="197"/>
      <c r="D119" s="11"/>
      <c r="E119" s="46">
        <v>15</v>
      </c>
      <c r="F119" s="46"/>
      <c r="G119" s="46"/>
      <c r="H119" s="46">
        <v>0.84</v>
      </c>
      <c r="I119" s="46">
        <v>0.16</v>
      </c>
      <c r="J119" s="46">
        <v>7.4</v>
      </c>
      <c r="K119" s="48">
        <v>34.51</v>
      </c>
      <c r="L119" s="59">
        <v>0.15</v>
      </c>
      <c r="M119" s="59">
        <v>0</v>
      </c>
      <c r="N119" s="59">
        <v>0</v>
      </c>
      <c r="O119" s="59">
        <v>0</v>
      </c>
      <c r="P119" s="59">
        <v>3.45</v>
      </c>
      <c r="Q119" s="59">
        <v>15.91</v>
      </c>
      <c r="R119" s="59">
        <v>3.75</v>
      </c>
      <c r="S119" s="59">
        <v>0.46</v>
      </c>
    </row>
    <row r="120" spans="1:19" ht="12.75">
      <c r="A120" s="195" t="s">
        <v>61</v>
      </c>
      <c r="B120" s="196"/>
      <c r="C120" s="197"/>
      <c r="D120" s="53"/>
      <c r="E120" s="54">
        <v>25</v>
      </c>
      <c r="F120" s="54"/>
      <c r="G120" s="54"/>
      <c r="H120" s="54">
        <v>1.97</v>
      </c>
      <c r="I120" s="54">
        <v>0.25</v>
      </c>
      <c r="J120" s="54">
        <v>0.37</v>
      </c>
      <c r="K120" s="62">
        <v>58.45</v>
      </c>
      <c r="L120" s="46">
        <v>0.02</v>
      </c>
      <c r="M120" s="46">
        <v>0</v>
      </c>
      <c r="N120" s="46">
        <v>0</v>
      </c>
      <c r="O120" s="46">
        <v>0.32</v>
      </c>
      <c r="P120" s="46">
        <v>5.75</v>
      </c>
      <c r="Q120" s="46">
        <v>21.75</v>
      </c>
      <c r="R120" s="46">
        <v>8.25</v>
      </c>
      <c r="S120" s="46">
        <v>0.27</v>
      </c>
    </row>
    <row r="121" spans="1:19" ht="12.75">
      <c r="A121" s="208" t="s">
        <v>12</v>
      </c>
      <c r="B121" s="209"/>
      <c r="C121" s="210"/>
      <c r="D121" s="11"/>
      <c r="E121" s="11"/>
      <c r="F121" s="11"/>
      <c r="G121" s="11"/>
      <c r="H121" s="59">
        <f aca="true" t="shared" si="4" ref="H121:S121">SUM(H98:H120)</f>
        <v>18.52</v>
      </c>
      <c r="I121" s="59">
        <f t="shared" si="4"/>
        <v>15.79</v>
      </c>
      <c r="J121" s="59">
        <f t="shared" si="4"/>
        <v>51.99</v>
      </c>
      <c r="K121" s="59">
        <f t="shared" si="4"/>
        <v>470.57</v>
      </c>
      <c r="L121" s="59">
        <f t="shared" si="4"/>
        <v>0.43000000000000005</v>
      </c>
      <c r="M121" s="59">
        <f t="shared" si="4"/>
        <v>26.41</v>
      </c>
      <c r="N121" s="59">
        <f t="shared" si="4"/>
        <v>54.8</v>
      </c>
      <c r="O121" s="59">
        <f t="shared" si="4"/>
        <v>0.44</v>
      </c>
      <c r="P121" s="59">
        <f t="shared" si="4"/>
        <v>69.05000000000001</v>
      </c>
      <c r="Q121" s="59">
        <f t="shared" si="4"/>
        <v>315.98</v>
      </c>
      <c r="R121" s="59">
        <f t="shared" si="4"/>
        <v>77.09</v>
      </c>
      <c r="S121" s="59">
        <f t="shared" si="4"/>
        <v>2.9699999999999998</v>
      </c>
    </row>
    <row r="122" spans="1:19" ht="12.75">
      <c r="A122" s="208" t="s">
        <v>17</v>
      </c>
      <c r="B122" s="209"/>
      <c r="C122" s="210"/>
      <c r="D122" s="11"/>
      <c r="E122" s="11"/>
      <c r="F122" s="11"/>
      <c r="G122" s="11"/>
      <c r="H122" s="59">
        <f aca="true" t="shared" si="5" ref="H122:S122">(H121+H96+H77+H32+H24)</f>
        <v>92.705</v>
      </c>
      <c r="I122" s="59">
        <f t="shared" si="5"/>
        <v>78.63</v>
      </c>
      <c r="J122" s="59">
        <f t="shared" si="5"/>
        <v>382.62</v>
      </c>
      <c r="K122" s="59">
        <f t="shared" si="5"/>
        <v>2651.6600000000003</v>
      </c>
      <c r="L122" s="46">
        <f t="shared" si="5"/>
        <v>2.1100000000000003</v>
      </c>
      <c r="M122" s="46">
        <f t="shared" si="5"/>
        <v>73.48</v>
      </c>
      <c r="N122" s="46">
        <f t="shared" si="5"/>
        <v>698.3699999999999</v>
      </c>
      <c r="O122" s="46">
        <f t="shared" si="5"/>
        <v>1.361</v>
      </c>
      <c r="P122" s="46">
        <f t="shared" si="5"/>
        <v>909.0899999999999</v>
      </c>
      <c r="Q122" s="46">
        <f t="shared" si="5"/>
        <v>1561.4499999999998</v>
      </c>
      <c r="R122" s="46">
        <f t="shared" si="5"/>
        <v>562.17</v>
      </c>
      <c r="S122" s="46">
        <f t="shared" si="5"/>
        <v>26.089999999999996</v>
      </c>
    </row>
    <row r="123" spans="1:3" ht="12.75">
      <c r="A123" s="33"/>
      <c r="C123" s="33"/>
    </row>
    <row r="124" ht="12.75">
      <c r="D124" t="s">
        <v>427</v>
      </c>
    </row>
    <row r="127" ht="12.75">
      <c r="F127" s="13"/>
    </row>
  </sheetData>
  <sheetProtection/>
  <mergeCells count="145">
    <mergeCell ref="S4:S6"/>
    <mergeCell ref="A15:C15"/>
    <mergeCell ref="A19:C19"/>
    <mergeCell ref="A7:C7"/>
    <mergeCell ref="A8:C8"/>
    <mergeCell ref="A9:C9"/>
    <mergeCell ref="A10:C10"/>
    <mergeCell ref="A11:C11"/>
    <mergeCell ref="A12:C12"/>
    <mergeCell ref="A18:C18"/>
    <mergeCell ref="A3:C3"/>
    <mergeCell ref="L3:O3"/>
    <mergeCell ref="P3:S3"/>
    <mergeCell ref="N4:N6"/>
    <mergeCell ref="L4:L6"/>
    <mergeCell ref="M4:M6"/>
    <mergeCell ref="O4:O6"/>
    <mergeCell ref="P4:P6"/>
    <mergeCell ref="Q4:Q6"/>
    <mergeCell ref="R4:R6"/>
    <mergeCell ref="I1:K1"/>
    <mergeCell ref="C2:G2"/>
    <mergeCell ref="A1:B1"/>
    <mergeCell ref="C1:D1"/>
    <mergeCell ref="A2:B2"/>
    <mergeCell ref="E1:G1"/>
    <mergeCell ref="H3:K3"/>
    <mergeCell ref="H4:H5"/>
    <mergeCell ref="I4:I5"/>
    <mergeCell ref="J4:J5"/>
    <mergeCell ref="D25:G25"/>
    <mergeCell ref="A4:C4"/>
    <mergeCell ref="A5:C5"/>
    <mergeCell ref="A6:C6"/>
    <mergeCell ref="A16:C16"/>
    <mergeCell ref="D6:G6"/>
    <mergeCell ref="A13:C13"/>
    <mergeCell ref="A14:C14"/>
    <mergeCell ref="A23:C23"/>
    <mergeCell ref="D33:G33"/>
    <mergeCell ref="A41:C41"/>
    <mergeCell ref="A53:C53"/>
    <mergeCell ref="A46:C46"/>
    <mergeCell ref="A26:C26"/>
    <mergeCell ref="A20:C20"/>
    <mergeCell ref="A21:C21"/>
    <mergeCell ref="A56:C56"/>
    <mergeCell ref="A47:C47"/>
    <mergeCell ref="A55:C55"/>
    <mergeCell ref="D97:G97"/>
    <mergeCell ref="D78:G78"/>
    <mergeCell ref="A17:C17"/>
    <mergeCell ref="A34:C34"/>
    <mergeCell ref="A35:C35"/>
    <mergeCell ref="A36:C36"/>
    <mergeCell ref="A37:C37"/>
    <mergeCell ref="A51:C51"/>
    <mergeCell ref="A49:C49"/>
    <mergeCell ref="A84:C84"/>
    <mergeCell ref="A38:C38"/>
    <mergeCell ref="A45:C45"/>
    <mergeCell ref="A40:C40"/>
    <mergeCell ref="A86:C86"/>
    <mergeCell ref="A78:C78"/>
    <mergeCell ref="A74:C74"/>
    <mergeCell ref="A61:C61"/>
    <mergeCell ref="A68:C68"/>
    <mergeCell ref="A69:C69"/>
    <mergeCell ref="A76:C76"/>
    <mergeCell ref="A65:C65"/>
    <mergeCell ref="A67:C67"/>
    <mergeCell ref="A83:C83"/>
    <mergeCell ref="A71:C71"/>
    <mergeCell ref="A62:C62"/>
    <mergeCell ref="A63:C63"/>
    <mergeCell ref="A70:C70"/>
    <mergeCell ref="A96:C96"/>
    <mergeCell ref="A97:C97"/>
    <mergeCell ref="A98:C98"/>
    <mergeCell ref="A99:C99"/>
    <mergeCell ref="A85:C85"/>
    <mergeCell ref="A60:C60"/>
    <mergeCell ref="A72:C72"/>
    <mergeCell ref="A73:C73"/>
    <mergeCell ref="A79:C79"/>
    <mergeCell ref="A80:C80"/>
    <mergeCell ref="A87:C87"/>
    <mergeCell ref="A88:C88"/>
    <mergeCell ref="A89:C89"/>
    <mergeCell ref="A90:C90"/>
    <mergeCell ref="A91:C91"/>
    <mergeCell ref="A100:C100"/>
    <mergeCell ref="A93:C93"/>
    <mergeCell ref="A94:C94"/>
    <mergeCell ref="A92:C92"/>
    <mergeCell ref="A95:C95"/>
    <mergeCell ref="A120:C120"/>
    <mergeCell ref="A114:C114"/>
    <mergeCell ref="A101:C101"/>
    <mergeCell ref="A103:C103"/>
    <mergeCell ref="A110:C110"/>
    <mergeCell ref="A107:C107"/>
    <mergeCell ref="A108:C108"/>
    <mergeCell ref="A105:C105"/>
    <mergeCell ref="A106:C106"/>
    <mergeCell ref="A122:C122"/>
    <mergeCell ref="A118:C118"/>
    <mergeCell ref="A121:C121"/>
    <mergeCell ref="A109:C109"/>
    <mergeCell ref="A117:C117"/>
    <mergeCell ref="A115:C115"/>
    <mergeCell ref="A111:C111"/>
    <mergeCell ref="A112:C112"/>
    <mergeCell ref="A113:C113"/>
    <mergeCell ref="A119:C119"/>
    <mergeCell ref="A59:C59"/>
    <mergeCell ref="A104:C104"/>
    <mergeCell ref="A66:C66"/>
    <mergeCell ref="A116:C116"/>
    <mergeCell ref="A102:C102"/>
    <mergeCell ref="A64:C64"/>
    <mergeCell ref="A75:C75"/>
    <mergeCell ref="A81:C81"/>
    <mergeCell ref="A77:C77"/>
    <mergeCell ref="A82:C82"/>
    <mergeCell ref="A57:C57"/>
    <mergeCell ref="A27:C27"/>
    <mergeCell ref="A42:C42"/>
    <mergeCell ref="A43:C43"/>
    <mergeCell ref="A39:C39"/>
    <mergeCell ref="A33:C33"/>
    <mergeCell ref="A48:C48"/>
    <mergeCell ref="A44:C44"/>
    <mergeCell ref="A52:C52"/>
    <mergeCell ref="A54:C54"/>
    <mergeCell ref="A58:C58"/>
    <mergeCell ref="A50:C50"/>
    <mergeCell ref="A22:C22"/>
    <mergeCell ref="A31:C31"/>
    <mergeCell ref="A32:C32"/>
    <mergeCell ref="A25:C25"/>
    <mergeCell ref="A24:C24"/>
    <mergeCell ref="A28:C28"/>
    <mergeCell ref="A29:C29"/>
    <mergeCell ref="A30:C30"/>
  </mergeCells>
  <printOptions/>
  <pageMargins left="0.75" right="0.75" top="0.2" bottom="0.16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6"/>
  <sheetViews>
    <sheetView zoomScalePageLayoutView="0" workbookViewId="0" topLeftCell="A79">
      <selection activeCell="G100" sqref="G100"/>
    </sheetView>
  </sheetViews>
  <sheetFormatPr defaultColWidth="9.00390625" defaultRowHeight="12.75"/>
  <cols>
    <col min="3" max="3" width="12.75390625" style="0" customWidth="1"/>
    <col min="4" max="4" width="8.00390625" style="0" customWidth="1"/>
    <col min="5" max="5" width="7.00390625" style="0" customWidth="1"/>
    <col min="6" max="8" width="5.75390625" style="0" customWidth="1"/>
    <col min="9" max="9" width="5.875" style="0" customWidth="1"/>
    <col min="10" max="10" width="5.75390625" style="0" customWidth="1"/>
    <col min="11" max="11" width="7.75390625" style="0" customWidth="1"/>
    <col min="12" max="12" width="5.875" style="0" customWidth="1"/>
    <col min="13" max="14" width="5.75390625" style="0" customWidth="1"/>
    <col min="15" max="15" width="5.00390625" style="0" customWidth="1"/>
    <col min="16" max="16" width="6.625" style="0" customWidth="1"/>
    <col min="17" max="17" width="6.875" style="0" customWidth="1"/>
    <col min="18" max="18" width="5.75390625" style="0" customWidth="1"/>
    <col min="19" max="19" width="5.875" style="0" customWidth="1"/>
  </cols>
  <sheetData>
    <row r="1" spans="1:10" ht="12.75">
      <c r="A1" s="244" t="s">
        <v>187</v>
      </c>
      <c r="B1" s="274"/>
      <c r="C1" s="276" t="s">
        <v>449</v>
      </c>
      <c r="D1" s="276"/>
      <c r="E1" s="276"/>
      <c r="F1" s="276"/>
      <c r="G1" s="276"/>
      <c r="H1" s="244" t="s">
        <v>169</v>
      </c>
      <c r="I1" s="244"/>
      <c r="J1" s="244"/>
    </row>
    <row r="2" spans="1:7" ht="12.75">
      <c r="A2" s="275" t="s">
        <v>112</v>
      </c>
      <c r="B2" s="329"/>
      <c r="C2" s="297" t="s">
        <v>259</v>
      </c>
      <c r="D2" s="297"/>
      <c r="E2" s="297"/>
      <c r="F2" s="297"/>
      <c r="G2" s="33"/>
    </row>
    <row r="3" spans="1:19" ht="13.5" thickBot="1">
      <c r="A3" s="278" t="s">
        <v>0</v>
      </c>
      <c r="B3" s="279"/>
      <c r="C3" s="280"/>
      <c r="D3" s="44" t="s">
        <v>3</v>
      </c>
      <c r="E3" s="45" t="s">
        <v>4</v>
      </c>
      <c r="F3" s="45" t="s">
        <v>5</v>
      </c>
      <c r="G3" s="45" t="s">
        <v>6</v>
      </c>
      <c r="H3" s="287" t="s">
        <v>7</v>
      </c>
      <c r="I3" s="288"/>
      <c r="J3" s="288"/>
      <c r="K3" s="289"/>
      <c r="L3" s="287" t="s">
        <v>137</v>
      </c>
      <c r="M3" s="288"/>
      <c r="N3" s="288"/>
      <c r="O3" s="289"/>
      <c r="P3" s="340" t="s">
        <v>138</v>
      </c>
      <c r="Q3" s="341"/>
      <c r="R3" s="341"/>
      <c r="S3" s="342"/>
    </row>
    <row r="4" spans="1:19" ht="12.75">
      <c r="A4" s="252" t="s">
        <v>1</v>
      </c>
      <c r="B4" s="238"/>
      <c r="C4" s="294"/>
      <c r="D4" s="24" t="s">
        <v>136</v>
      </c>
      <c r="E4" s="24" t="s">
        <v>164</v>
      </c>
      <c r="F4" s="24" t="s">
        <v>164</v>
      </c>
      <c r="G4" s="24" t="s">
        <v>164</v>
      </c>
      <c r="H4" s="290" t="s">
        <v>8</v>
      </c>
      <c r="I4" s="290" t="s">
        <v>9</v>
      </c>
      <c r="J4" s="290" t="s">
        <v>10</v>
      </c>
      <c r="K4" s="45" t="s">
        <v>132</v>
      </c>
      <c r="L4" s="290" t="s">
        <v>127</v>
      </c>
      <c r="M4" s="290" t="s">
        <v>120</v>
      </c>
      <c r="N4" s="290" t="s">
        <v>121</v>
      </c>
      <c r="O4" s="290" t="s">
        <v>128</v>
      </c>
      <c r="P4" s="339" t="s">
        <v>122</v>
      </c>
      <c r="Q4" s="339" t="s">
        <v>123</v>
      </c>
      <c r="R4" s="339" t="s">
        <v>124</v>
      </c>
      <c r="S4" s="339" t="s">
        <v>125</v>
      </c>
    </row>
    <row r="5" spans="1:19" ht="12.75">
      <c r="A5" s="292" t="s">
        <v>2</v>
      </c>
      <c r="B5" s="275"/>
      <c r="C5" s="293"/>
      <c r="D5" s="26" t="s">
        <v>131</v>
      </c>
      <c r="E5" s="26"/>
      <c r="F5" s="26"/>
      <c r="G5" s="26"/>
      <c r="H5" s="291"/>
      <c r="I5" s="291"/>
      <c r="J5" s="291"/>
      <c r="K5" s="26" t="s">
        <v>148</v>
      </c>
      <c r="L5" s="291"/>
      <c r="M5" s="291"/>
      <c r="N5" s="291"/>
      <c r="O5" s="291"/>
      <c r="P5" s="291"/>
      <c r="Q5" s="291"/>
      <c r="R5" s="291"/>
      <c r="S5" s="291"/>
    </row>
    <row r="6" spans="1:19" ht="12.75">
      <c r="A6" s="201"/>
      <c r="B6" s="202"/>
      <c r="C6" s="203"/>
      <c r="D6" s="256" t="s">
        <v>11</v>
      </c>
      <c r="E6" s="256"/>
      <c r="F6" s="256"/>
      <c r="G6" s="256"/>
      <c r="H6" s="2"/>
      <c r="I6" s="2"/>
      <c r="J6" s="2"/>
      <c r="K6" s="4"/>
      <c r="L6" s="5"/>
      <c r="M6" s="5"/>
      <c r="N6" s="5"/>
      <c r="O6" s="5"/>
      <c r="P6" s="5"/>
      <c r="Q6" s="5"/>
      <c r="R6" s="5"/>
      <c r="S6" s="5"/>
    </row>
    <row r="7" spans="1:19" ht="12.75">
      <c r="A7" s="264" t="s">
        <v>330</v>
      </c>
      <c r="B7" s="265"/>
      <c r="C7" s="266"/>
      <c r="D7" s="152" t="s">
        <v>288</v>
      </c>
      <c r="E7" s="141">
        <v>250</v>
      </c>
      <c r="F7" s="141"/>
      <c r="G7" s="141"/>
      <c r="H7" s="113">
        <v>3.72</v>
      </c>
      <c r="I7" s="113">
        <v>4.47</v>
      </c>
      <c r="J7" s="113">
        <v>7.68</v>
      </c>
      <c r="K7" s="113">
        <v>89</v>
      </c>
      <c r="L7" s="113">
        <v>0.05</v>
      </c>
      <c r="M7" s="113">
        <v>0.83</v>
      </c>
      <c r="N7" s="113">
        <v>33</v>
      </c>
      <c r="O7" s="113">
        <v>0.17</v>
      </c>
      <c r="P7" s="113">
        <v>159.5</v>
      </c>
      <c r="Q7" s="113">
        <v>113.68</v>
      </c>
      <c r="R7" s="113">
        <v>17.68</v>
      </c>
      <c r="S7" s="113">
        <v>0.15</v>
      </c>
    </row>
    <row r="8" spans="1:19" ht="12.75">
      <c r="A8" s="343" t="s">
        <v>85</v>
      </c>
      <c r="B8" s="344"/>
      <c r="C8" s="345"/>
      <c r="D8" s="151"/>
      <c r="E8" s="141"/>
      <c r="F8" s="141"/>
      <c r="G8" s="141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19" ht="12.75">
      <c r="A9" s="267" t="s">
        <v>63</v>
      </c>
      <c r="B9" s="268"/>
      <c r="C9" s="269"/>
      <c r="D9" s="153"/>
      <c r="E9" s="119"/>
      <c r="F9" s="119">
        <v>20</v>
      </c>
      <c r="G9" s="119">
        <v>20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spans="1:19" ht="12.75">
      <c r="A10" s="267" t="s">
        <v>33</v>
      </c>
      <c r="B10" s="268"/>
      <c r="C10" s="269"/>
      <c r="D10" s="153"/>
      <c r="E10" s="119"/>
      <c r="F10" s="119">
        <v>2</v>
      </c>
      <c r="G10" s="119">
        <v>2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</row>
    <row r="11" spans="1:19" ht="12.75">
      <c r="A11" s="267" t="s">
        <v>18</v>
      </c>
      <c r="B11" s="268"/>
      <c r="C11" s="269"/>
      <c r="D11" s="153"/>
      <c r="E11" s="119"/>
      <c r="F11" s="119">
        <v>125</v>
      </c>
      <c r="G11" s="119">
        <v>125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</row>
    <row r="12" spans="1:19" ht="12.75">
      <c r="A12" s="267" t="s">
        <v>20</v>
      </c>
      <c r="B12" s="268"/>
      <c r="C12" s="269"/>
      <c r="D12" s="153"/>
      <c r="E12" s="119"/>
      <c r="F12" s="119">
        <v>0.4</v>
      </c>
      <c r="G12" s="119">
        <v>0.4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1:19" ht="12.75">
      <c r="A13" s="201" t="s">
        <v>224</v>
      </c>
      <c r="B13" s="202"/>
      <c r="C13" s="203"/>
      <c r="D13" s="34"/>
      <c r="E13" s="117"/>
      <c r="F13" s="66">
        <v>137.5</v>
      </c>
      <c r="G13" s="66">
        <v>137.5</v>
      </c>
      <c r="H13" s="1"/>
      <c r="I13" s="1"/>
      <c r="J13" s="1"/>
      <c r="K13" s="78"/>
      <c r="L13" s="5"/>
      <c r="M13" s="5"/>
      <c r="N13" s="5"/>
      <c r="O13" s="5"/>
      <c r="P13" s="5"/>
      <c r="Q13" s="5"/>
      <c r="R13" s="5"/>
      <c r="S13" s="5"/>
    </row>
    <row r="14" spans="1:19" ht="12.75">
      <c r="A14" s="267" t="s">
        <v>293</v>
      </c>
      <c r="B14" s="268"/>
      <c r="C14" s="269"/>
      <c r="D14" s="153"/>
      <c r="E14" s="119"/>
      <c r="F14" s="119">
        <v>2.5</v>
      </c>
      <c r="G14" s="119">
        <v>2.5</v>
      </c>
      <c r="H14" s="100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ht="12.75">
      <c r="A15" s="195" t="s">
        <v>37</v>
      </c>
      <c r="B15" s="196"/>
      <c r="C15" s="197"/>
      <c r="D15" s="54" t="s">
        <v>65</v>
      </c>
      <c r="E15" s="54" t="s">
        <v>38</v>
      </c>
      <c r="F15" s="70"/>
      <c r="G15" s="70"/>
      <c r="H15" s="54">
        <v>0.07</v>
      </c>
      <c r="I15" s="55">
        <v>0.02</v>
      </c>
      <c r="J15" s="54">
        <v>15</v>
      </c>
      <c r="K15" s="62">
        <v>60</v>
      </c>
      <c r="L15" s="59">
        <v>0</v>
      </c>
      <c r="M15" s="59">
        <v>0.03</v>
      </c>
      <c r="N15" s="59">
        <v>0</v>
      </c>
      <c r="O15" s="59">
        <v>0</v>
      </c>
      <c r="P15" s="59">
        <v>11.1</v>
      </c>
      <c r="Q15" s="59">
        <v>2.8</v>
      </c>
      <c r="R15" s="59">
        <v>1.4</v>
      </c>
      <c r="S15" s="59">
        <v>0.28</v>
      </c>
    </row>
    <row r="16" spans="1:19" ht="12.75">
      <c r="A16" s="284" t="s">
        <v>301</v>
      </c>
      <c r="B16" s="285"/>
      <c r="C16" s="286"/>
      <c r="D16" s="54"/>
      <c r="E16" s="54"/>
      <c r="F16" s="70">
        <v>0.4</v>
      </c>
      <c r="G16" s="70">
        <v>0.4</v>
      </c>
      <c r="H16" s="54"/>
      <c r="I16" s="54"/>
      <c r="J16" s="54"/>
      <c r="K16" s="54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284" t="s">
        <v>293</v>
      </c>
      <c r="B17" s="285"/>
      <c r="C17" s="286"/>
      <c r="D17" s="54"/>
      <c r="E17" s="54"/>
      <c r="F17" s="70">
        <v>15</v>
      </c>
      <c r="G17" s="70">
        <v>15</v>
      </c>
      <c r="H17" s="54"/>
      <c r="I17" s="54"/>
      <c r="J17" s="54"/>
      <c r="K17" s="54"/>
      <c r="L17" s="11"/>
      <c r="M17" s="11"/>
      <c r="N17" s="11"/>
      <c r="O17" s="11"/>
      <c r="P17" s="11"/>
      <c r="Q17" s="11"/>
      <c r="R17" s="11"/>
      <c r="S17" s="11"/>
    </row>
    <row r="18" spans="1:19" s="85" customFormat="1" ht="12.75">
      <c r="A18" s="204" t="s">
        <v>224</v>
      </c>
      <c r="B18" s="205"/>
      <c r="C18" s="206"/>
      <c r="D18" s="76"/>
      <c r="E18" s="76"/>
      <c r="F18" s="76">
        <v>200</v>
      </c>
      <c r="G18" s="76">
        <v>200</v>
      </c>
      <c r="H18" s="76"/>
      <c r="I18" s="76"/>
      <c r="J18" s="76"/>
      <c r="K18" s="76"/>
      <c r="L18" s="66"/>
      <c r="M18" s="66"/>
      <c r="N18" s="66"/>
      <c r="O18" s="66"/>
      <c r="P18" s="66"/>
      <c r="Q18" s="66"/>
      <c r="R18" s="66"/>
      <c r="S18" s="66"/>
    </row>
    <row r="19" spans="1:19" ht="12.75">
      <c r="A19" s="195" t="s">
        <v>61</v>
      </c>
      <c r="B19" s="196"/>
      <c r="C19" s="197"/>
      <c r="D19" s="11"/>
      <c r="E19" s="46">
        <v>35</v>
      </c>
      <c r="F19" s="46"/>
      <c r="G19" s="46"/>
      <c r="H19" s="6">
        <v>2.78</v>
      </c>
      <c r="I19" s="6">
        <v>0.35</v>
      </c>
      <c r="J19" s="6">
        <v>17</v>
      </c>
      <c r="K19" s="41">
        <v>82.32</v>
      </c>
      <c r="L19" s="59">
        <v>0.04</v>
      </c>
      <c r="M19" s="59">
        <v>0</v>
      </c>
      <c r="N19" s="59">
        <v>0</v>
      </c>
      <c r="O19" s="59">
        <v>0.1</v>
      </c>
      <c r="P19" s="59">
        <v>7.04</v>
      </c>
      <c r="Q19" s="59">
        <v>9.57</v>
      </c>
      <c r="R19" s="59">
        <v>4.57</v>
      </c>
      <c r="S19" s="59">
        <v>0.42</v>
      </c>
    </row>
    <row r="20" spans="1:19" ht="12.75">
      <c r="A20" s="195" t="s">
        <v>426</v>
      </c>
      <c r="B20" s="196"/>
      <c r="C20" s="197"/>
      <c r="D20" s="11"/>
      <c r="E20" s="46">
        <v>15</v>
      </c>
      <c r="F20" s="46"/>
      <c r="G20" s="46"/>
      <c r="H20" s="46">
        <v>0.84</v>
      </c>
      <c r="I20" s="46">
        <v>0.16</v>
      </c>
      <c r="J20" s="46">
        <v>7.4</v>
      </c>
      <c r="K20" s="48">
        <v>34.51</v>
      </c>
      <c r="L20" s="59">
        <v>0.15</v>
      </c>
      <c r="M20" s="59">
        <v>0</v>
      </c>
      <c r="N20" s="59">
        <v>0</v>
      </c>
      <c r="O20" s="59">
        <v>0</v>
      </c>
      <c r="P20" s="59">
        <v>3.45</v>
      </c>
      <c r="Q20" s="59">
        <v>15.91</v>
      </c>
      <c r="R20" s="59">
        <v>3.75</v>
      </c>
      <c r="S20" s="59">
        <v>0.46</v>
      </c>
    </row>
    <row r="21" spans="1:19" ht="12.75">
      <c r="A21" s="195" t="s">
        <v>277</v>
      </c>
      <c r="B21" s="196"/>
      <c r="C21" s="197"/>
      <c r="D21" s="54" t="s">
        <v>23</v>
      </c>
      <c r="E21" s="54">
        <v>10</v>
      </c>
      <c r="F21" s="54"/>
      <c r="G21" s="54"/>
      <c r="H21" s="54">
        <v>0.08</v>
      </c>
      <c r="I21" s="54">
        <v>7.25</v>
      </c>
      <c r="J21" s="54">
        <v>0.13</v>
      </c>
      <c r="K21" s="62">
        <v>66</v>
      </c>
      <c r="L21" s="46">
        <v>0</v>
      </c>
      <c r="M21" s="46">
        <v>0</v>
      </c>
      <c r="N21" s="46">
        <v>40</v>
      </c>
      <c r="O21" s="46">
        <v>0.01</v>
      </c>
      <c r="P21" s="46">
        <v>2.4</v>
      </c>
      <c r="Q21" s="46">
        <v>3</v>
      </c>
      <c r="R21" s="46">
        <v>0</v>
      </c>
      <c r="S21" s="46">
        <v>0.02</v>
      </c>
    </row>
    <row r="22" spans="1:19" ht="12.75">
      <c r="A22" s="208" t="s">
        <v>12</v>
      </c>
      <c r="B22" s="209"/>
      <c r="C22" s="210"/>
      <c r="D22" s="53"/>
      <c r="E22" s="53"/>
      <c r="F22" s="53"/>
      <c r="G22" s="53"/>
      <c r="H22" s="55">
        <f aca="true" t="shared" si="0" ref="H22:S22">SUM(H15:H21)</f>
        <v>3.7699999999999996</v>
      </c>
      <c r="I22" s="55">
        <f t="shared" si="0"/>
        <v>7.78</v>
      </c>
      <c r="J22" s="55">
        <f t="shared" si="0"/>
        <v>39.53</v>
      </c>
      <c r="K22" s="55">
        <f t="shared" si="0"/>
        <v>242.82999999999998</v>
      </c>
      <c r="L22" s="55">
        <f t="shared" si="0"/>
        <v>0.19</v>
      </c>
      <c r="M22" s="55">
        <f t="shared" si="0"/>
        <v>0.03</v>
      </c>
      <c r="N22" s="55">
        <f t="shared" si="0"/>
        <v>40</v>
      </c>
      <c r="O22" s="55">
        <f t="shared" si="0"/>
        <v>0.11</v>
      </c>
      <c r="P22" s="55">
        <f t="shared" si="0"/>
        <v>23.99</v>
      </c>
      <c r="Q22" s="55">
        <f t="shared" si="0"/>
        <v>31.28</v>
      </c>
      <c r="R22" s="55">
        <f t="shared" si="0"/>
        <v>9.72</v>
      </c>
      <c r="S22" s="55">
        <f t="shared" si="0"/>
        <v>1.18</v>
      </c>
    </row>
    <row r="23" spans="1:19" ht="12.75">
      <c r="A23" s="204"/>
      <c r="B23" s="205"/>
      <c r="C23" s="206"/>
      <c r="D23" s="211" t="s">
        <v>13</v>
      </c>
      <c r="E23" s="212"/>
      <c r="F23" s="212"/>
      <c r="G23" s="213"/>
      <c r="H23" s="53"/>
      <c r="I23" s="53"/>
      <c r="J23" s="53"/>
      <c r="K23" s="53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208" t="s">
        <v>343</v>
      </c>
      <c r="B24" s="209"/>
      <c r="C24" s="210"/>
      <c r="D24" s="59" t="s">
        <v>344</v>
      </c>
      <c r="E24" s="59" t="s">
        <v>345</v>
      </c>
      <c r="F24" s="11"/>
      <c r="G24" s="11"/>
      <c r="H24" s="55">
        <v>11.47</v>
      </c>
      <c r="I24" s="55">
        <v>11.04</v>
      </c>
      <c r="J24" s="55">
        <v>64.23</v>
      </c>
      <c r="K24" s="55">
        <v>401.77</v>
      </c>
      <c r="L24" s="59">
        <v>0.21</v>
      </c>
      <c r="M24" s="59">
        <v>0.66</v>
      </c>
      <c r="N24" s="59">
        <v>28.76</v>
      </c>
      <c r="O24" s="59">
        <v>0.24</v>
      </c>
      <c r="P24" s="59">
        <v>167.24</v>
      </c>
      <c r="Q24" s="59">
        <v>204.42</v>
      </c>
      <c r="R24" s="59">
        <v>49.52</v>
      </c>
      <c r="S24" s="59">
        <v>1.89</v>
      </c>
    </row>
    <row r="25" spans="1:19" ht="12.75">
      <c r="A25" s="201" t="s">
        <v>346</v>
      </c>
      <c r="B25" s="202"/>
      <c r="C25" s="203"/>
      <c r="D25" s="59"/>
      <c r="E25" s="59"/>
      <c r="F25" s="11">
        <v>176</v>
      </c>
      <c r="G25" s="11">
        <v>176</v>
      </c>
      <c r="H25" s="53"/>
      <c r="I25" s="53"/>
      <c r="J25" s="53"/>
      <c r="K25" s="53"/>
      <c r="L25" s="11"/>
      <c r="M25" s="11"/>
      <c r="N25" s="11"/>
      <c r="O25" s="11"/>
      <c r="P25" s="11"/>
      <c r="Q25" s="11"/>
      <c r="R25" s="11"/>
      <c r="S25" s="11"/>
    </row>
    <row r="26" spans="1:19" ht="12.75">
      <c r="A26" s="201" t="s">
        <v>29</v>
      </c>
      <c r="B26" s="202"/>
      <c r="C26" s="203"/>
      <c r="D26" s="59"/>
      <c r="E26" s="59"/>
      <c r="F26" s="11">
        <v>9</v>
      </c>
      <c r="G26" s="11">
        <v>9</v>
      </c>
      <c r="H26" s="53"/>
      <c r="I26" s="53"/>
      <c r="J26" s="53"/>
      <c r="K26" s="53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201" t="s">
        <v>347</v>
      </c>
      <c r="B27" s="202"/>
      <c r="C27" s="203"/>
      <c r="D27" s="59"/>
      <c r="E27" s="59"/>
      <c r="F27" s="11">
        <v>15</v>
      </c>
      <c r="G27" s="11">
        <v>15</v>
      </c>
      <c r="H27" s="53"/>
      <c r="I27" s="53"/>
      <c r="J27" s="53"/>
      <c r="K27" s="53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208" t="s">
        <v>348</v>
      </c>
      <c r="B28" s="209"/>
      <c r="C28" s="210"/>
      <c r="D28" s="59" t="s">
        <v>349</v>
      </c>
      <c r="E28" s="59">
        <v>176</v>
      </c>
      <c r="F28" s="11"/>
      <c r="G28" s="11"/>
      <c r="H28" s="55">
        <v>12.28</v>
      </c>
      <c r="I28" s="55">
        <v>3.84</v>
      </c>
      <c r="J28" s="55">
        <v>65.29</v>
      </c>
      <c r="K28" s="55">
        <v>344.89</v>
      </c>
      <c r="L28" s="59">
        <v>0.26</v>
      </c>
      <c r="M28" s="59">
        <v>1.1</v>
      </c>
      <c r="N28" s="59">
        <v>27.46</v>
      </c>
      <c r="O28" s="59">
        <v>0.23</v>
      </c>
      <c r="P28" s="59">
        <v>130.85</v>
      </c>
      <c r="Q28" s="59">
        <v>195.76</v>
      </c>
      <c r="R28" s="59">
        <v>51.23</v>
      </c>
      <c r="S28" s="59">
        <v>2.1</v>
      </c>
    </row>
    <row r="29" spans="1:19" ht="12.75">
      <c r="A29" s="198" t="s">
        <v>32</v>
      </c>
      <c r="B29" s="199"/>
      <c r="C29" s="200"/>
      <c r="D29" s="59"/>
      <c r="E29" s="59"/>
      <c r="F29" s="11">
        <v>84</v>
      </c>
      <c r="G29" s="11">
        <v>84</v>
      </c>
      <c r="H29" s="53"/>
      <c r="I29" s="53"/>
      <c r="J29" s="53"/>
      <c r="K29" s="53"/>
      <c r="L29" s="11"/>
      <c r="M29" s="11"/>
      <c r="N29" s="11"/>
      <c r="O29" s="11"/>
      <c r="P29" s="11"/>
      <c r="Q29" s="11"/>
      <c r="R29" s="11"/>
      <c r="S29" s="11"/>
    </row>
    <row r="30" spans="1:19" ht="12.75">
      <c r="A30" s="198" t="s">
        <v>46</v>
      </c>
      <c r="B30" s="199"/>
      <c r="C30" s="200"/>
      <c r="D30" s="59"/>
      <c r="E30" s="59"/>
      <c r="F30" s="11">
        <v>4</v>
      </c>
      <c r="G30" s="11">
        <v>4</v>
      </c>
      <c r="H30" s="53"/>
      <c r="I30" s="53"/>
      <c r="J30" s="53"/>
      <c r="K30" s="53"/>
      <c r="L30" s="11"/>
      <c r="M30" s="11"/>
      <c r="N30" s="11"/>
      <c r="O30" s="11"/>
      <c r="P30" s="11"/>
      <c r="Q30" s="11"/>
      <c r="R30" s="11"/>
      <c r="S30" s="11"/>
    </row>
    <row r="31" spans="1:19" ht="12.75">
      <c r="A31" s="198" t="s">
        <v>18</v>
      </c>
      <c r="B31" s="199"/>
      <c r="C31" s="200"/>
      <c r="D31" s="59"/>
      <c r="E31" s="59"/>
      <c r="F31" s="11">
        <v>84</v>
      </c>
      <c r="G31" s="11">
        <v>84</v>
      </c>
      <c r="H31" s="53"/>
      <c r="I31" s="53"/>
      <c r="J31" s="53"/>
      <c r="K31" s="53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98" t="s">
        <v>40</v>
      </c>
      <c r="B32" s="199"/>
      <c r="C32" s="200"/>
      <c r="D32" s="59"/>
      <c r="E32" s="59"/>
      <c r="F32" s="11">
        <v>2</v>
      </c>
      <c r="G32" s="11">
        <v>2</v>
      </c>
      <c r="H32" s="53"/>
      <c r="I32" s="53"/>
      <c r="J32" s="53"/>
      <c r="K32" s="53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98" t="s">
        <v>19</v>
      </c>
      <c r="B33" s="199"/>
      <c r="C33" s="200"/>
      <c r="D33" s="59"/>
      <c r="E33" s="59"/>
      <c r="F33" s="11">
        <v>2.9</v>
      </c>
      <c r="G33" s="11">
        <v>2.9</v>
      </c>
      <c r="H33" s="53"/>
      <c r="I33" s="53"/>
      <c r="J33" s="53"/>
      <c r="K33" s="53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98" t="s">
        <v>20</v>
      </c>
      <c r="B34" s="199"/>
      <c r="C34" s="200"/>
      <c r="D34" s="59"/>
      <c r="E34" s="59"/>
      <c r="F34" s="11">
        <v>0.8</v>
      </c>
      <c r="G34" s="11">
        <v>0.8</v>
      </c>
      <c r="H34" s="53"/>
      <c r="I34" s="53"/>
      <c r="J34" s="53"/>
      <c r="K34" s="53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225" t="s">
        <v>251</v>
      </c>
      <c r="B35" s="226"/>
      <c r="C35" s="227"/>
      <c r="D35" s="46" t="s">
        <v>73</v>
      </c>
      <c r="E35" s="12">
        <v>200</v>
      </c>
      <c r="F35" s="12"/>
      <c r="G35" s="12"/>
      <c r="H35" s="46">
        <v>1</v>
      </c>
      <c r="I35" s="46">
        <v>0.2</v>
      </c>
      <c r="J35" s="46">
        <v>20.2</v>
      </c>
      <c r="K35" s="46">
        <v>86.6</v>
      </c>
      <c r="L35" s="59">
        <v>0.02</v>
      </c>
      <c r="M35" s="59">
        <v>4</v>
      </c>
      <c r="N35" s="59">
        <v>0</v>
      </c>
      <c r="O35" s="59">
        <v>0.02</v>
      </c>
      <c r="P35" s="59">
        <v>14</v>
      </c>
      <c r="Q35" s="59">
        <v>14</v>
      </c>
      <c r="R35" s="59">
        <v>8</v>
      </c>
      <c r="S35" s="59">
        <v>2.8</v>
      </c>
    </row>
    <row r="36" spans="1:19" ht="12.75">
      <c r="A36" s="208" t="s">
        <v>12</v>
      </c>
      <c r="B36" s="209"/>
      <c r="C36" s="210"/>
      <c r="D36" s="11"/>
      <c r="E36" s="11"/>
      <c r="F36" s="11"/>
      <c r="G36" s="11"/>
      <c r="H36" s="59">
        <f aca="true" t="shared" si="1" ref="H36:S36">SUM(H24:H35)</f>
        <v>24.75</v>
      </c>
      <c r="I36" s="59">
        <f t="shared" si="1"/>
        <v>15.079999999999998</v>
      </c>
      <c r="J36" s="59">
        <f t="shared" si="1"/>
        <v>149.72</v>
      </c>
      <c r="K36" s="59">
        <f t="shared" si="1"/>
        <v>833.26</v>
      </c>
      <c r="L36" s="59">
        <f t="shared" si="1"/>
        <v>0.49</v>
      </c>
      <c r="M36" s="59">
        <f t="shared" si="1"/>
        <v>5.76</v>
      </c>
      <c r="N36" s="59">
        <f t="shared" si="1"/>
        <v>56.22</v>
      </c>
      <c r="O36" s="59">
        <f t="shared" si="1"/>
        <v>0.49</v>
      </c>
      <c r="P36" s="59">
        <f t="shared" si="1"/>
        <v>312.09000000000003</v>
      </c>
      <c r="Q36" s="59">
        <f t="shared" si="1"/>
        <v>414.17999999999995</v>
      </c>
      <c r="R36" s="59">
        <f t="shared" si="1"/>
        <v>108.75</v>
      </c>
      <c r="S36" s="59">
        <f t="shared" si="1"/>
        <v>6.79</v>
      </c>
    </row>
    <row r="37" spans="1:19" ht="12.75">
      <c r="A37" s="204"/>
      <c r="B37" s="205"/>
      <c r="C37" s="206"/>
      <c r="D37" s="211" t="s">
        <v>14</v>
      </c>
      <c r="E37" s="212"/>
      <c r="F37" s="212"/>
      <c r="G37" s="213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2.75">
      <c r="A38" s="195" t="s">
        <v>265</v>
      </c>
      <c r="B38" s="196"/>
      <c r="C38" s="197"/>
      <c r="D38" s="46" t="s">
        <v>218</v>
      </c>
      <c r="E38" s="46">
        <v>250</v>
      </c>
      <c r="F38" s="46"/>
      <c r="G38" s="46"/>
      <c r="H38" s="46">
        <v>3.56</v>
      </c>
      <c r="I38" s="46">
        <v>4.59</v>
      </c>
      <c r="J38" s="46">
        <v>18.79</v>
      </c>
      <c r="K38" s="46">
        <v>144.25</v>
      </c>
      <c r="L38" s="59">
        <v>0.11</v>
      </c>
      <c r="M38" s="59">
        <v>5.75</v>
      </c>
      <c r="N38" s="59">
        <v>21.05</v>
      </c>
      <c r="O38" s="59">
        <v>0.08</v>
      </c>
      <c r="P38" s="59">
        <v>33.4</v>
      </c>
      <c r="Q38" s="59">
        <v>72.23</v>
      </c>
      <c r="R38" s="59">
        <v>25.35</v>
      </c>
      <c r="S38" s="59">
        <v>1.18</v>
      </c>
    </row>
    <row r="39" spans="1:19" ht="12.75">
      <c r="A39" s="204" t="s">
        <v>26</v>
      </c>
      <c r="B39" s="205"/>
      <c r="C39" s="206"/>
      <c r="D39" s="11"/>
      <c r="E39" s="11"/>
      <c r="F39" s="11">
        <v>67</v>
      </c>
      <c r="G39" s="11">
        <v>50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2.75">
      <c r="A40" s="204" t="s">
        <v>28</v>
      </c>
      <c r="B40" s="205"/>
      <c r="C40" s="206"/>
      <c r="D40" s="11"/>
      <c r="E40" s="11"/>
      <c r="F40" s="11">
        <v>12</v>
      </c>
      <c r="G40" s="11">
        <v>10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2.75">
      <c r="A41" s="204" t="s">
        <v>27</v>
      </c>
      <c r="B41" s="205"/>
      <c r="C41" s="206"/>
      <c r="D41" s="11"/>
      <c r="E41" s="11"/>
      <c r="F41" s="11">
        <v>12.5</v>
      </c>
      <c r="G41" s="11">
        <v>10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.75">
      <c r="A42" s="204" t="s">
        <v>29</v>
      </c>
      <c r="B42" s="205"/>
      <c r="C42" s="206"/>
      <c r="D42" s="11"/>
      <c r="E42" s="11"/>
      <c r="F42" s="11">
        <v>2</v>
      </c>
      <c r="G42" s="11">
        <v>2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.75">
      <c r="A43" s="204" t="s">
        <v>20</v>
      </c>
      <c r="B43" s="205"/>
      <c r="C43" s="206"/>
      <c r="D43" s="11"/>
      <c r="E43" s="11"/>
      <c r="F43" s="11">
        <v>0.6</v>
      </c>
      <c r="G43" s="11">
        <v>0.6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.75">
      <c r="A44" s="201" t="s">
        <v>57</v>
      </c>
      <c r="B44" s="202"/>
      <c r="C44" s="203"/>
      <c r="D44" s="66"/>
      <c r="E44" s="66"/>
      <c r="F44" s="123">
        <v>0.02</v>
      </c>
      <c r="G44" s="66">
        <v>0.02</v>
      </c>
      <c r="H44" s="66"/>
      <c r="I44" s="66"/>
      <c r="J44" s="66"/>
      <c r="K44" s="66"/>
      <c r="L44" s="11"/>
      <c r="M44" s="11"/>
      <c r="N44" s="11"/>
      <c r="O44" s="11"/>
      <c r="P44" s="11"/>
      <c r="Q44" s="11"/>
      <c r="R44" s="11"/>
      <c r="S44" s="11"/>
    </row>
    <row r="45" spans="1:19" ht="12.75">
      <c r="A45" s="201" t="s">
        <v>224</v>
      </c>
      <c r="B45" s="202"/>
      <c r="C45" s="203"/>
      <c r="D45" s="11"/>
      <c r="E45" s="10"/>
      <c r="F45" s="11">
        <v>187.5</v>
      </c>
      <c r="G45" s="11">
        <v>187.5</v>
      </c>
      <c r="H45" s="11"/>
      <c r="I45" s="11"/>
      <c r="J45" s="10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>
      <c r="A46" s="195" t="s">
        <v>302</v>
      </c>
      <c r="B46" s="196"/>
      <c r="C46" s="197"/>
      <c r="D46" s="46" t="s">
        <v>219</v>
      </c>
      <c r="E46" s="46">
        <v>35</v>
      </c>
      <c r="F46" s="46"/>
      <c r="G46" s="46"/>
      <c r="H46" s="46">
        <v>1.44</v>
      </c>
      <c r="I46" s="46">
        <v>1.31</v>
      </c>
      <c r="J46" s="46">
        <v>6.31</v>
      </c>
      <c r="K46" s="46">
        <v>47.32</v>
      </c>
      <c r="L46" s="59">
        <v>0.03</v>
      </c>
      <c r="M46" s="59">
        <v>0</v>
      </c>
      <c r="N46" s="59">
        <v>12.6</v>
      </c>
      <c r="O46" s="59">
        <v>0.02</v>
      </c>
      <c r="P46" s="59">
        <v>6.49</v>
      </c>
      <c r="Q46" s="59">
        <v>18.91</v>
      </c>
      <c r="R46" s="59">
        <v>5.18</v>
      </c>
      <c r="S46" s="59">
        <v>0.32</v>
      </c>
    </row>
    <row r="47" spans="1:19" ht="12.75">
      <c r="A47" s="201" t="s">
        <v>32</v>
      </c>
      <c r="B47" s="202"/>
      <c r="C47" s="203"/>
      <c r="D47" s="11"/>
      <c r="E47" s="11"/>
      <c r="F47" s="11">
        <v>10.8</v>
      </c>
      <c r="G47" s="11">
        <v>10.8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201" t="s">
        <v>46</v>
      </c>
      <c r="B48" s="202"/>
      <c r="C48" s="203"/>
      <c r="D48" s="11"/>
      <c r="E48" s="11"/>
      <c r="F48" s="11">
        <v>3</v>
      </c>
      <c r="G48" s="11">
        <v>3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201" t="s">
        <v>18</v>
      </c>
      <c r="B49" s="202"/>
      <c r="C49" s="203"/>
      <c r="D49" s="11"/>
      <c r="E49" s="11"/>
      <c r="F49" s="11">
        <v>16.9</v>
      </c>
      <c r="G49" s="11">
        <v>16.9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204" t="s">
        <v>197</v>
      </c>
      <c r="B50" s="205"/>
      <c r="C50" s="206"/>
      <c r="D50" s="11"/>
      <c r="E50" s="11"/>
      <c r="F50" s="11">
        <v>0.2</v>
      </c>
      <c r="G50" s="11">
        <v>0.2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195" t="s">
        <v>60</v>
      </c>
      <c r="B51" s="196"/>
      <c r="C51" s="197"/>
      <c r="D51" s="46" t="s">
        <v>372</v>
      </c>
      <c r="E51" s="46">
        <v>80</v>
      </c>
      <c r="F51" s="46"/>
      <c r="G51" s="46"/>
      <c r="H51" s="50">
        <v>6.53</v>
      </c>
      <c r="I51" s="46">
        <v>14.9</v>
      </c>
      <c r="J51" s="46">
        <v>7.59</v>
      </c>
      <c r="K51" s="46">
        <v>196</v>
      </c>
      <c r="L51" s="59">
        <v>0.19</v>
      </c>
      <c r="M51" s="59">
        <v>2.52</v>
      </c>
      <c r="N51" s="59">
        <v>10.4</v>
      </c>
      <c r="O51" s="59">
        <v>0.06</v>
      </c>
      <c r="P51" s="59">
        <v>14.19</v>
      </c>
      <c r="Q51" s="59">
        <v>85.37</v>
      </c>
      <c r="R51" s="59">
        <v>18.47</v>
      </c>
      <c r="S51" s="59">
        <v>1.1</v>
      </c>
    </row>
    <row r="52" spans="1:19" ht="12.75">
      <c r="A52" s="198" t="s">
        <v>230</v>
      </c>
      <c r="B52" s="299"/>
      <c r="C52" s="300"/>
      <c r="D52" s="11"/>
      <c r="E52" s="11"/>
      <c r="F52" s="11">
        <v>80</v>
      </c>
      <c r="G52" s="11">
        <v>59.2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198" t="s">
        <v>58</v>
      </c>
      <c r="B53" s="299"/>
      <c r="C53" s="300"/>
      <c r="D53" s="11"/>
      <c r="E53" s="11"/>
      <c r="F53" s="11">
        <v>14.4</v>
      </c>
      <c r="G53" s="11">
        <v>14.4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198" t="s">
        <v>235</v>
      </c>
      <c r="B54" s="299"/>
      <c r="C54" s="300"/>
      <c r="D54" s="11"/>
      <c r="E54" s="11"/>
      <c r="F54" s="11">
        <v>4</v>
      </c>
      <c r="G54" s="11">
        <v>4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198" t="s">
        <v>18</v>
      </c>
      <c r="B55" s="299"/>
      <c r="C55" s="300"/>
      <c r="D55" s="11"/>
      <c r="E55" s="11"/>
      <c r="F55" s="11">
        <v>19.2</v>
      </c>
      <c r="G55" s="11">
        <v>19.2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198" t="s">
        <v>29</v>
      </c>
      <c r="B56" s="299"/>
      <c r="C56" s="300"/>
      <c r="D56" s="11"/>
      <c r="E56" s="11"/>
      <c r="F56" s="11">
        <v>4.8</v>
      </c>
      <c r="G56" s="11">
        <v>4.8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198" t="s">
        <v>20</v>
      </c>
      <c r="B57" s="299"/>
      <c r="C57" s="300"/>
      <c r="D57" s="11"/>
      <c r="E57" s="11"/>
      <c r="F57" s="11">
        <v>0.8</v>
      </c>
      <c r="G57" s="11">
        <v>0.8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195" t="s">
        <v>185</v>
      </c>
      <c r="B58" s="196"/>
      <c r="C58" s="197"/>
      <c r="D58" s="46" t="s">
        <v>182</v>
      </c>
      <c r="E58" s="46">
        <v>180</v>
      </c>
      <c r="F58" s="46"/>
      <c r="G58" s="11"/>
      <c r="H58" s="46">
        <v>4.38</v>
      </c>
      <c r="I58" s="46">
        <v>6.44</v>
      </c>
      <c r="J58" s="46">
        <v>44.99</v>
      </c>
      <c r="K58" s="46">
        <v>251.44</v>
      </c>
      <c r="L58" s="59">
        <v>0.03</v>
      </c>
      <c r="M58" s="59">
        <v>0</v>
      </c>
      <c r="N58" s="59">
        <v>0</v>
      </c>
      <c r="O58" s="59">
        <v>0.02</v>
      </c>
      <c r="P58" s="59">
        <v>1.64</v>
      </c>
      <c r="Q58" s="59">
        <v>73.08</v>
      </c>
      <c r="R58" s="59">
        <v>19.59</v>
      </c>
      <c r="S58" s="59">
        <v>0.63</v>
      </c>
    </row>
    <row r="59" spans="1:19" ht="12.75">
      <c r="A59" s="201" t="s">
        <v>33</v>
      </c>
      <c r="B59" s="202"/>
      <c r="C59" s="203"/>
      <c r="D59" s="46"/>
      <c r="E59" s="11"/>
      <c r="F59" s="11">
        <v>6.3</v>
      </c>
      <c r="G59" s="11">
        <v>6.3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201" t="s">
        <v>39</v>
      </c>
      <c r="B60" s="202"/>
      <c r="C60" s="203"/>
      <c r="D60" s="11"/>
      <c r="E60" s="11"/>
      <c r="F60" s="11">
        <v>64.8</v>
      </c>
      <c r="G60" s="11">
        <v>64.8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201" t="s">
        <v>197</v>
      </c>
      <c r="B61" s="202"/>
      <c r="C61" s="203"/>
      <c r="D61" s="11"/>
      <c r="E61" s="11"/>
      <c r="F61" s="11">
        <v>0.9</v>
      </c>
      <c r="G61" s="11">
        <v>0.9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204" t="s">
        <v>312</v>
      </c>
      <c r="B62" s="205"/>
      <c r="C62" s="206"/>
      <c r="D62" s="11"/>
      <c r="E62" s="11"/>
      <c r="F62" s="11">
        <v>388</v>
      </c>
      <c r="G62" s="11">
        <v>388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20" ht="12.75">
      <c r="A63" s="195" t="s">
        <v>368</v>
      </c>
      <c r="B63" s="196"/>
      <c r="C63" s="197"/>
      <c r="D63" s="46" t="s">
        <v>88</v>
      </c>
      <c r="E63" s="46">
        <v>100</v>
      </c>
      <c r="F63" s="46"/>
      <c r="G63" s="46"/>
      <c r="H63" s="46">
        <v>3.01</v>
      </c>
      <c r="I63" s="46">
        <v>0.1</v>
      </c>
      <c r="J63" s="46">
        <v>20.55</v>
      </c>
      <c r="K63" s="46">
        <v>91.2</v>
      </c>
      <c r="L63" s="59">
        <v>0.04</v>
      </c>
      <c r="M63" s="59">
        <v>4.22</v>
      </c>
      <c r="N63" s="59">
        <v>0</v>
      </c>
      <c r="O63" s="59">
        <v>0.04</v>
      </c>
      <c r="P63" s="59">
        <v>46.53</v>
      </c>
      <c r="Q63" s="59">
        <v>60.92</v>
      </c>
      <c r="R63" s="59">
        <v>32.24</v>
      </c>
      <c r="S63" s="59">
        <v>1</v>
      </c>
      <c r="T63" s="52"/>
    </row>
    <row r="64" spans="1:20" ht="12.75">
      <c r="A64" s="198" t="s">
        <v>27</v>
      </c>
      <c r="B64" s="199"/>
      <c r="C64" s="200"/>
      <c r="D64" s="46"/>
      <c r="E64" s="46"/>
      <c r="F64" s="123">
        <v>95.7</v>
      </c>
      <c r="G64" s="123">
        <v>75</v>
      </c>
      <c r="H64" s="46"/>
      <c r="I64" s="46"/>
      <c r="J64" s="46"/>
      <c r="K64" s="46"/>
      <c r="L64" s="11"/>
      <c r="M64" s="11"/>
      <c r="N64" s="11"/>
      <c r="O64" s="11"/>
      <c r="P64" s="11"/>
      <c r="Q64" s="11"/>
      <c r="R64" s="11"/>
      <c r="S64" s="11"/>
      <c r="T64" s="52"/>
    </row>
    <row r="65" spans="1:20" ht="12.75">
      <c r="A65" s="198" t="s">
        <v>28</v>
      </c>
      <c r="B65" s="199"/>
      <c r="C65" s="200"/>
      <c r="D65" s="46"/>
      <c r="E65" s="46"/>
      <c r="F65" s="123">
        <v>21</v>
      </c>
      <c r="G65" s="123">
        <v>17.5</v>
      </c>
      <c r="H65" s="46"/>
      <c r="I65" s="46"/>
      <c r="J65" s="46"/>
      <c r="K65" s="46"/>
      <c r="L65" s="11"/>
      <c r="M65" s="11"/>
      <c r="N65" s="11"/>
      <c r="O65" s="11"/>
      <c r="P65" s="11"/>
      <c r="Q65" s="11"/>
      <c r="R65" s="11"/>
      <c r="S65" s="11"/>
      <c r="T65" s="52"/>
    </row>
    <row r="66" spans="1:20" ht="12.75">
      <c r="A66" s="198" t="s">
        <v>70</v>
      </c>
      <c r="B66" s="199"/>
      <c r="C66" s="200"/>
      <c r="D66" s="46"/>
      <c r="E66" s="46"/>
      <c r="F66" s="123">
        <v>10</v>
      </c>
      <c r="G66" s="123">
        <v>10</v>
      </c>
      <c r="H66" s="46"/>
      <c r="I66" s="46"/>
      <c r="J66" s="46"/>
      <c r="K66" s="46"/>
      <c r="L66" s="11"/>
      <c r="M66" s="11"/>
      <c r="N66" s="11"/>
      <c r="O66" s="11"/>
      <c r="P66" s="11"/>
      <c r="Q66" s="11"/>
      <c r="R66" s="11"/>
      <c r="S66" s="11"/>
      <c r="T66" s="52"/>
    </row>
    <row r="67" spans="1:20" ht="12.75">
      <c r="A67" s="198" t="s">
        <v>29</v>
      </c>
      <c r="B67" s="199"/>
      <c r="C67" s="200"/>
      <c r="D67" s="46"/>
      <c r="E67" s="46"/>
      <c r="F67" s="123">
        <v>7.5</v>
      </c>
      <c r="G67" s="123">
        <v>7.5</v>
      </c>
      <c r="H67" s="46"/>
      <c r="I67" s="46"/>
      <c r="J67" s="46"/>
      <c r="K67" s="46"/>
      <c r="L67" s="11"/>
      <c r="M67" s="11"/>
      <c r="N67" s="11"/>
      <c r="O67" s="11"/>
      <c r="P67" s="11"/>
      <c r="Q67" s="11"/>
      <c r="R67" s="11"/>
      <c r="S67" s="11"/>
      <c r="T67" s="52"/>
    </row>
    <row r="68" spans="1:20" ht="12.75">
      <c r="A68" s="207" t="s">
        <v>20</v>
      </c>
      <c r="B68" s="207"/>
      <c r="C68" s="207"/>
      <c r="D68" s="46"/>
      <c r="E68" s="46"/>
      <c r="F68" s="123">
        <v>0.3</v>
      </c>
      <c r="G68" s="123">
        <v>0.3</v>
      </c>
      <c r="H68" s="46"/>
      <c r="I68" s="46"/>
      <c r="J68" s="46"/>
      <c r="K68" s="46"/>
      <c r="L68" s="11"/>
      <c r="M68" s="11"/>
      <c r="N68" s="11"/>
      <c r="O68" s="11"/>
      <c r="P68" s="11"/>
      <c r="Q68" s="11"/>
      <c r="R68" s="11"/>
      <c r="S68" s="11"/>
      <c r="T68" s="52"/>
    </row>
    <row r="69" spans="1:20" ht="12.75">
      <c r="A69" s="198" t="s">
        <v>293</v>
      </c>
      <c r="B69" s="199"/>
      <c r="C69" s="200"/>
      <c r="D69" s="46"/>
      <c r="E69" s="46"/>
      <c r="F69" s="123">
        <v>1</v>
      </c>
      <c r="G69" s="123">
        <v>1</v>
      </c>
      <c r="H69" s="46"/>
      <c r="I69" s="46"/>
      <c r="J69" s="46"/>
      <c r="K69" s="46"/>
      <c r="L69" s="11"/>
      <c r="M69" s="11"/>
      <c r="N69" s="11"/>
      <c r="O69" s="11"/>
      <c r="P69" s="11"/>
      <c r="Q69" s="11"/>
      <c r="R69" s="11"/>
      <c r="S69" s="11"/>
      <c r="T69" s="52"/>
    </row>
    <row r="70" spans="1:19" ht="12.75">
      <c r="A70" s="195" t="s">
        <v>64</v>
      </c>
      <c r="B70" s="196"/>
      <c r="C70" s="197"/>
      <c r="D70" s="46" t="s">
        <v>83</v>
      </c>
      <c r="E70" s="46">
        <v>200</v>
      </c>
      <c r="F70" s="46"/>
      <c r="G70" s="46"/>
      <c r="H70" s="46">
        <v>0.66</v>
      </c>
      <c r="I70" s="59">
        <v>0.09</v>
      </c>
      <c r="J70" s="46">
        <v>32.01</v>
      </c>
      <c r="K70" s="48">
        <v>132.8</v>
      </c>
      <c r="L70" s="46">
        <v>0.016</v>
      </c>
      <c r="M70" s="46">
        <v>0.72</v>
      </c>
      <c r="N70" s="46">
        <v>0</v>
      </c>
      <c r="O70" s="46">
        <v>0.02</v>
      </c>
      <c r="P70" s="46">
        <v>32.48</v>
      </c>
      <c r="Q70" s="46">
        <v>23.44</v>
      </c>
      <c r="R70" s="46">
        <v>17.46</v>
      </c>
      <c r="S70" s="46">
        <v>0.69</v>
      </c>
    </row>
    <row r="71" spans="1:19" ht="12.75">
      <c r="A71" s="204" t="s">
        <v>34</v>
      </c>
      <c r="B71" s="205"/>
      <c r="C71" s="206"/>
      <c r="D71" s="66"/>
      <c r="E71" s="66"/>
      <c r="F71" s="66">
        <v>20</v>
      </c>
      <c r="G71" s="66">
        <v>20</v>
      </c>
      <c r="H71" s="46"/>
      <c r="I71" s="46"/>
      <c r="J71" s="46"/>
      <c r="K71" s="46"/>
      <c r="L71" s="11"/>
      <c r="M71" s="11"/>
      <c r="N71" s="11"/>
      <c r="O71" s="11"/>
      <c r="P71" s="11"/>
      <c r="Q71" s="11"/>
      <c r="R71" s="11"/>
      <c r="S71" s="11"/>
    </row>
    <row r="72" spans="1:19" ht="12.75">
      <c r="A72" s="204" t="s">
        <v>293</v>
      </c>
      <c r="B72" s="205"/>
      <c r="C72" s="206"/>
      <c r="D72" s="66"/>
      <c r="E72" s="66"/>
      <c r="F72" s="66">
        <v>15</v>
      </c>
      <c r="G72" s="66">
        <v>15</v>
      </c>
      <c r="H72" s="46"/>
      <c r="I72" s="46"/>
      <c r="J72" s="46"/>
      <c r="K72" s="46"/>
      <c r="L72" s="11"/>
      <c r="M72" s="11"/>
      <c r="N72" s="11"/>
      <c r="O72" s="11"/>
      <c r="P72" s="11"/>
      <c r="Q72" s="11"/>
      <c r="R72" s="11"/>
      <c r="S72" s="11"/>
    </row>
    <row r="73" spans="1:19" ht="12.75">
      <c r="A73" s="204" t="s">
        <v>35</v>
      </c>
      <c r="B73" s="205"/>
      <c r="C73" s="206"/>
      <c r="D73" s="66"/>
      <c r="E73" s="66"/>
      <c r="F73" s="66">
        <v>0.2</v>
      </c>
      <c r="G73" s="66">
        <v>0.2</v>
      </c>
      <c r="H73" s="46"/>
      <c r="I73" s="46"/>
      <c r="J73" s="46"/>
      <c r="K73" s="46"/>
      <c r="L73" s="11"/>
      <c r="M73" s="11"/>
      <c r="N73" s="11"/>
      <c r="O73" s="11"/>
      <c r="P73" s="11"/>
      <c r="Q73" s="11"/>
      <c r="R73" s="11"/>
      <c r="S73" s="11"/>
    </row>
    <row r="74" spans="1:19" ht="12.75">
      <c r="A74" s="204" t="s">
        <v>224</v>
      </c>
      <c r="B74" s="205"/>
      <c r="C74" s="206"/>
      <c r="D74" s="66"/>
      <c r="E74" s="66"/>
      <c r="F74" s="66">
        <v>200</v>
      </c>
      <c r="G74" s="66">
        <v>200</v>
      </c>
      <c r="H74" s="46"/>
      <c r="I74" s="46"/>
      <c r="J74" s="46"/>
      <c r="K74" s="46"/>
      <c r="L74" s="11"/>
      <c r="M74" s="11"/>
      <c r="N74" s="11"/>
      <c r="O74" s="11"/>
      <c r="P74" s="11"/>
      <c r="Q74" s="11"/>
      <c r="R74" s="11"/>
      <c r="S74" s="11"/>
    </row>
    <row r="75" spans="1:19" ht="11.25" customHeight="1">
      <c r="A75" s="195" t="s">
        <v>61</v>
      </c>
      <c r="B75" s="196"/>
      <c r="C75" s="197"/>
      <c r="D75" s="11"/>
      <c r="E75" s="46">
        <v>90</v>
      </c>
      <c r="F75" s="46"/>
      <c r="G75" s="46"/>
      <c r="H75" s="46">
        <v>6.24</v>
      </c>
      <c r="I75" s="46">
        <v>0.79</v>
      </c>
      <c r="J75" s="46">
        <v>38.16</v>
      </c>
      <c r="K75" s="46">
        <v>184.7</v>
      </c>
      <c r="L75" s="59">
        <v>0.1</v>
      </c>
      <c r="M75" s="59">
        <v>0</v>
      </c>
      <c r="N75" s="59">
        <v>0</v>
      </c>
      <c r="O75" s="59">
        <v>0.04</v>
      </c>
      <c r="P75" s="59">
        <v>26.8</v>
      </c>
      <c r="Q75" s="59">
        <v>17.4</v>
      </c>
      <c r="R75" s="59">
        <v>91</v>
      </c>
      <c r="S75" s="59">
        <v>1.6</v>
      </c>
    </row>
    <row r="76" spans="1:19" ht="12.75">
      <c r="A76" s="195" t="s">
        <v>426</v>
      </c>
      <c r="B76" s="196"/>
      <c r="C76" s="197"/>
      <c r="D76" s="11"/>
      <c r="E76" s="46">
        <v>50</v>
      </c>
      <c r="F76" s="46"/>
      <c r="G76" s="46"/>
      <c r="H76" s="46">
        <v>2.8</v>
      </c>
      <c r="I76" s="46">
        <v>0.55</v>
      </c>
      <c r="J76" s="46">
        <v>24.7</v>
      </c>
      <c r="K76" s="48">
        <v>114.95</v>
      </c>
      <c r="L76" s="59">
        <v>0.05</v>
      </c>
      <c r="M76" s="59">
        <v>0</v>
      </c>
      <c r="N76" s="59">
        <v>0</v>
      </c>
      <c r="O76" s="59">
        <v>0</v>
      </c>
      <c r="P76" s="59">
        <v>11.5</v>
      </c>
      <c r="Q76" s="59">
        <v>53</v>
      </c>
      <c r="R76" s="59">
        <v>12.5</v>
      </c>
      <c r="S76" s="59">
        <v>1.55</v>
      </c>
    </row>
    <row r="77" spans="1:19" ht="12.75">
      <c r="A77" s="195" t="s">
        <v>419</v>
      </c>
      <c r="B77" s="196"/>
      <c r="C77" s="197"/>
      <c r="D77" s="46" t="s">
        <v>176</v>
      </c>
      <c r="E77" s="46" t="s">
        <v>76</v>
      </c>
      <c r="F77" s="46">
        <v>185</v>
      </c>
      <c r="G77" s="46">
        <v>185</v>
      </c>
      <c r="H77" s="46">
        <v>0.74</v>
      </c>
      <c r="I77" s="59">
        <v>0.74</v>
      </c>
      <c r="J77" s="46">
        <v>18.3</v>
      </c>
      <c r="K77" s="48">
        <v>59</v>
      </c>
      <c r="L77" s="46">
        <v>0.06</v>
      </c>
      <c r="M77" s="46">
        <v>18.5</v>
      </c>
      <c r="N77" s="46">
        <v>0</v>
      </c>
      <c r="O77" s="46">
        <v>0.04</v>
      </c>
      <c r="P77" s="46">
        <v>29.6</v>
      </c>
      <c r="Q77" s="46">
        <v>20.3</v>
      </c>
      <c r="R77" s="46">
        <v>16.7</v>
      </c>
      <c r="S77" s="46">
        <v>4</v>
      </c>
    </row>
    <row r="78" spans="1:19" ht="12.75">
      <c r="A78" s="208" t="s">
        <v>12</v>
      </c>
      <c r="B78" s="209"/>
      <c r="C78" s="210"/>
      <c r="D78" s="11"/>
      <c r="E78" s="11"/>
      <c r="F78" s="11"/>
      <c r="G78" s="11"/>
      <c r="H78" s="59">
        <f aca="true" t="shared" si="2" ref="H78:S78">SUM(H38:H77)</f>
        <v>29.36</v>
      </c>
      <c r="I78" s="59">
        <f t="shared" si="2"/>
        <v>29.51</v>
      </c>
      <c r="J78" s="59">
        <f t="shared" si="2"/>
        <v>211.4</v>
      </c>
      <c r="K78" s="59">
        <f t="shared" si="2"/>
        <v>1221.66</v>
      </c>
      <c r="L78" s="59">
        <f t="shared" si="2"/>
        <v>0.6260000000000001</v>
      </c>
      <c r="M78" s="59">
        <f t="shared" si="2"/>
        <v>31.71</v>
      </c>
      <c r="N78" s="59">
        <f t="shared" si="2"/>
        <v>44.05</v>
      </c>
      <c r="O78" s="59">
        <f t="shared" si="2"/>
        <v>0.31999999999999995</v>
      </c>
      <c r="P78" s="59">
        <f t="shared" si="2"/>
        <v>202.63</v>
      </c>
      <c r="Q78" s="59">
        <f t="shared" si="2"/>
        <v>424.65</v>
      </c>
      <c r="R78" s="59">
        <f t="shared" si="2"/>
        <v>238.49</v>
      </c>
      <c r="S78" s="59">
        <f t="shared" si="2"/>
        <v>12.07</v>
      </c>
    </row>
    <row r="79" spans="1:20" ht="12.75">
      <c r="A79" s="208"/>
      <c r="B79" s="209"/>
      <c r="C79" s="210"/>
      <c r="D79" s="211" t="s">
        <v>36</v>
      </c>
      <c r="E79" s="212"/>
      <c r="F79" s="212"/>
      <c r="G79" s="213"/>
      <c r="H79" s="59">
        <f aca="true" t="shared" si="3" ref="H79:S79">SUM(H78,H36)</f>
        <v>54.11</v>
      </c>
      <c r="I79" s="59">
        <f t="shared" si="3"/>
        <v>44.59</v>
      </c>
      <c r="J79" s="59">
        <f t="shared" si="3"/>
        <v>361.12</v>
      </c>
      <c r="K79" s="59">
        <f t="shared" si="3"/>
        <v>2054.92</v>
      </c>
      <c r="L79" s="46">
        <f t="shared" si="3"/>
        <v>1.116</v>
      </c>
      <c r="M79" s="46">
        <f t="shared" si="3"/>
        <v>37.47</v>
      </c>
      <c r="N79" s="46">
        <f t="shared" si="3"/>
        <v>100.27</v>
      </c>
      <c r="O79" s="46">
        <f t="shared" si="3"/>
        <v>0.8099999999999999</v>
      </c>
      <c r="P79" s="46">
        <f t="shared" si="3"/>
        <v>514.72</v>
      </c>
      <c r="Q79" s="46">
        <f t="shared" si="3"/>
        <v>838.8299999999999</v>
      </c>
      <c r="R79" s="46">
        <f t="shared" si="3"/>
        <v>347.24</v>
      </c>
      <c r="S79" s="46">
        <f t="shared" si="3"/>
        <v>18.86</v>
      </c>
      <c r="T79" s="20"/>
    </row>
    <row r="80" spans="1:19" ht="12.75">
      <c r="A80" s="195" t="s">
        <v>252</v>
      </c>
      <c r="B80" s="196"/>
      <c r="C80" s="197"/>
      <c r="D80" s="46" t="s">
        <v>67</v>
      </c>
      <c r="E80" s="49">
        <v>200</v>
      </c>
      <c r="F80" s="46">
        <v>206</v>
      </c>
      <c r="G80" s="50">
        <v>200</v>
      </c>
      <c r="H80" s="59">
        <v>5.8</v>
      </c>
      <c r="I80" s="59">
        <v>5</v>
      </c>
      <c r="J80" s="59">
        <v>8.4</v>
      </c>
      <c r="K80" s="56">
        <v>102</v>
      </c>
      <c r="L80" s="59">
        <v>0.04</v>
      </c>
      <c r="M80" s="59">
        <v>0.6</v>
      </c>
      <c r="N80" s="59">
        <v>40</v>
      </c>
      <c r="O80" s="59">
        <v>0.26</v>
      </c>
      <c r="P80" s="59">
        <v>248</v>
      </c>
      <c r="Q80" s="59">
        <v>184</v>
      </c>
      <c r="R80" s="59">
        <v>28</v>
      </c>
      <c r="S80" s="59">
        <v>0.2</v>
      </c>
    </row>
    <row r="81" spans="1:19" ht="12.75">
      <c r="A81" s="229" t="s">
        <v>279</v>
      </c>
      <c r="B81" s="230"/>
      <c r="C81" s="231"/>
      <c r="D81" s="59"/>
      <c r="E81" s="59">
        <v>15</v>
      </c>
      <c r="F81" s="59"/>
      <c r="G81" s="60"/>
      <c r="H81" s="55">
        <v>1.54</v>
      </c>
      <c r="I81" s="55">
        <v>1.14</v>
      </c>
      <c r="J81" s="55">
        <v>11.77</v>
      </c>
      <c r="K81" s="90">
        <v>63.51</v>
      </c>
      <c r="L81" s="59">
        <v>0.02</v>
      </c>
      <c r="M81" s="59">
        <v>0</v>
      </c>
      <c r="N81" s="59">
        <v>9.77</v>
      </c>
      <c r="O81" s="59">
        <v>0</v>
      </c>
      <c r="P81" s="59">
        <v>6.16</v>
      </c>
      <c r="Q81" s="59">
        <v>13.08</v>
      </c>
      <c r="R81" s="59">
        <v>2.25</v>
      </c>
      <c r="S81" s="59">
        <v>0.15</v>
      </c>
    </row>
    <row r="82" spans="1:19" ht="12.75">
      <c r="A82" s="208" t="s">
        <v>15</v>
      </c>
      <c r="B82" s="209"/>
      <c r="C82" s="210"/>
      <c r="D82" s="11"/>
      <c r="E82" s="57"/>
      <c r="F82" s="11"/>
      <c r="G82" s="58"/>
      <c r="H82" s="60">
        <f aca="true" t="shared" si="4" ref="H82:S82">SUM(H80:H81)</f>
        <v>7.34</v>
      </c>
      <c r="I82" s="60">
        <f t="shared" si="4"/>
        <v>6.14</v>
      </c>
      <c r="J82" s="60">
        <f t="shared" si="4"/>
        <v>20.17</v>
      </c>
      <c r="K82" s="60">
        <f t="shared" si="4"/>
        <v>165.51</v>
      </c>
      <c r="L82" s="60">
        <f t="shared" si="4"/>
        <v>0.06</v>
      </c>
      <c r="M82" s="60">
        <f t="shared" si="4"/>
        <v>0.6</v>
      </c>
      <c r="N82" s="60">
        <f t="shared" si="4"/>
        <v>49.769999999999996</v>
      </c>
      <c r="O82" s="60">
        <f t="shared" si="4"/>
        <v>0.26</v>
      </c>
      <c r="P82" s="60">
        <f t="shared" si="4"/>
        <v>254.16</v>
      </c>
      <c r="Q82" s="60">
        <f t="shared" si="4"/>
        <v>197.08</v>
      </c>
      <c r="R82" s="60">
        <f t="shared" si="4"/>
        <v>30.25</v>
      </c>
      <c r="S82" s="60">
        <f t="shared" si="4"/>
        <v>0.35</v>
      </c>
    </row>
    <row r="83" spans="1:19" ht="12.75">
      <c r="A83" s="204"/>
      <c r="B83" s="205"/>
      <c r="C83" s="206"/>
      <c r="D83" s="211" t="s">
        <v>16</v>
      </c>
      <c r="E83" s="256"/>
      <c r="F83" s="256"/>
      <c r="G83" s="257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2.75">
      <c r="A84" s="195" t="s">
        <v>413</v>
      </c>
      <c r="B84" s="196"/>
      <c r="C84" s="197"/>
      <c r="D84" s="46" t="s">
        <v>410</v>
      </c>
      <c r="E84" s="46">
        <v>80</v>
      </c>
      <c r="F84" s="46"/>
      <c r="G84" s="46"/>
      <c r="H84" s="46">
        <v>15.64</v>
      </c>
      <c r="I84" s="46">
        <v>13.7</v>
      </c>
      <c r="J84" s="46">
        <v>2.68</v>
      </c>
      <c r="K84" s="46">
        <v>194.54</v>
      </c>
      <c r="L84" s="59">
        <v>0.054</v>
      </c>
      <c r="M84" s="59">
        <v>3.23</v>
      </c>
      <c r="N84" s="59">
        <v>35.89</v>
      </c>
      <c r="O84" s="59">
        <v>0.109</v>
      </c>
      <c r="P84" s="59">
        <v>49.86</v>
      </c>
      <c r="Q84" s="59">
        <v>94</v>
      </c>
      <c r="R84" s="59">
        <v>5.86</v>
      </c>
      <c r="S84" s="59">
        <v>1.09</v>
      </c>
    </row>
    <row r="85" spans="1:19" ht="12.75">
      <c r="A85" s="201" t="s">
        <v>304</v>
      </c>
      <c r="B85" s="202"/>
      <c r="C85" s="203"/>
      <c r="D85" s="11"/>
      <c r="E85" s="11"/>
      <c r="F85" s="11">
        <v>146</v>
      </c>
      <c r="G85" s="11">
        <v>102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20" ht="12.75">
      <c r="A86" s="201" t="s">
        <v>28</v>
      </c>
      <c r="B86" s="202"/>
      <c r="C86" s="203"/>
      <c r="D86" s="11"/>
      <c r="E86" s="11"/>
      <c r="F86" s="11">
        <v>4</v>
      </c>
      <c r="G86" s="11">
        <v>3.2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t="s">
        <v>189</v>
      </c>
    </row>
    <row r="87" spans="1:19" ht="12.75">
      <c r="A87" s="201" t="s">
        <v>57</v>
      </c>
      <c r="B87" s="202"/>
      <c r="C87" s="203"/>
      <c r="D87" s="66"/>
      <c r="E87" s="66"/>
      <c r="F87" s="123">
        <v>0.02</v>
      </c>
      <c r="G87" s="66">
        <v>0.02</v>
      </c>
      <c r="H87" s="66"/>
      <c r="I87" s="66"/>
      <c r="J87" s="66"/>
      <c r="K87" s="66"/>
      <c r="L87" s="11"/>
      <c r="M87" s="11"/>
      <c r="N87" s="11"/>
      <c r="O87" s="11"/>
      <c r="P87" s="11"/>
      <c r="Q87" s="11"/>
      <c r="R87" s="11"/>
      <c r="S87" s="11"/>
    </row>
    <row r="88" spans="1:19" ht="12.75">
      <c r="A88" s="201" t="s">
        <v>20</v>
      </c>
      <c r="B88" s="202"/>
      <c r="C88" s="203"/>
      <c r="D88" s="11"/>
      <c r="E88" s="11"/>
      <c r="F88" s="11">
        <v>0.4</v>
      </c>
      <c r="G88" s="11">
        <v>0.4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2.75">
      <c r="A89" s="208" t="s">
        <v>84</v>
      </c>
      <c r="B89" s="209"/>
      <c r="C89" s="210"/>
      <c r="D89" s="59" t="s">
        <v>285</v>
      </c>
      <c r="E89" s="59">
        <v>180</v>
      </c>
      <c r="F89" s="59"/>
      <c r="G89" s="59"/>
      <c r="H89" s="59">
        <v>10.56</v>
      </c>
      <c r="I89" s="59">
        <v>8.13</v>
      </c>
      <c r="J89" s="59">
        <v>31.84</v>
      </c>
      <c r="K89" s="59">
        <v>241.4</v>
      </c>
      <c r="L89" s="59">
        <v>0.37</v>
      </c>
      <c r="M89" s="59">
        <v>6.18</v>
      </c>
      <c r="N89" s="59">
        <v>38.93</v>
      </c>
      <c r="O89" s="59">
        <v>0.14</v>
      </c>
      <c r="P89" s="59">
        <v>105.49</v>
      </c>
      <c r="Q89" s="59">
        <v>18.55</v>
      </c>
      <c r="R89" s="59">
        <v>53.43</v>
      </c>
      <c r="S89" s="59">
        <v>3.52</v>
      </c>
    </row>
    <row r="90" spans="1:19" ht="12.75">
      <c r="A90" s="201" t="s">
        <v>26</v>
      </c>
      <c r="B90" s="202"/>
      <c r="C90" s="203"/>
      <c r="D90" s="11"/>
      <c r="E90" s="11"/>
      <c r="F90" s="11">
        <v>76</v>
      </c>
      <c r="G90" s="11">
        <v>54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2.75">
      <c r="A91" s="201" t="s">
        <v>18</v>
      </c>
      <c r="B91" s="202"/>
      <c r="C91" s="203"/>
      <c r="D91" s="11"/>
      <c r="E91" s="11"/>
      <c r="F91" s="11">
        <v>29</v>
      </c>
      <c r="G91" s="124">
        <v>27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2.75">
      <c r="A92" s="201" t="s">
        <v>33</v>
      </c>
      <c r="B92" s="202"/>
      <c r="C92" s="203"/>
      <c r="D92" s="11"/>
      <c r="E92" s="11"/>
      <c r="F92" s="11">
        <v>8</v>
      </c>
      <c r="G92" s="11">
        <v>8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2.75">
      <c r="A93" s="204" t="s">
        <v>20</v>
      </c>
      <c r="B93" s="205"/>
      <c r="C93" s="206"/>
      <c r="D93" s="11"/>
      <c r="E93" s="11"/>
      <c r="F93" s="11">
        <v>0.6</v>
      </c>
      <c r="G93" s="11">
        <v>0.6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s="85" customFormat="1" ht="12.75">
      <c r="A94" s="201" t="s">
        <v>49</v>
      </c>
      <c r="B94" s="202"/>
      <c r="C94" s="203"/>
      <c r="D94" s="66"/>
      <c r="E94" s="66"/>
      <c r="F94" s="66">
        <v>50.1</v>
      </c>
      <c r="G94" s="66">
        <v>50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</row>
    <row r="95" spans="1:19" ht="12.75">
      <c r="A95" s="195" t="s">
        <v>445</v>
      </c>
      <c r="B95" s="196"/>
      <c r="C95" s="197"/>
      <c r="D95" s="46"/>
      <c r="E95" s="46">
        <v>60</v>
      </c>
      <c r="F95" s="46">
        <v>109</v>
      </c>
      <c r="G95" s="46">
        <v>60</v>
      </c>
      <c r="H95" s="46">
        <v>0.67</v>
      </c>
      <c r="I95" s="46">
        <v>0.06</v>
      </c>
      <c r="J95" s="46">
        <v>2.1</v>
      </c>
      <c r="K95" s="46">
        <v>12.04</v>
      </c>
      <c r="L95" s="59">
        <v>0.01</v>
      </c>
      <c r="M95" s="59">
        <v>6.32</v>
      </c>
      <c r="N95" s="59">
        <v>0</v>
      </c>
      <c r="O95" s="59">
        <v>0.01</v>
      </c>
      <c r="P95" s="59">
        <v>6.02</v>
      </c>
      <c r="Q95" s="59">
        <v>21.08</v>
      </c>
      <c r="R95" s="59">
        <v>9.03</v>
      </c>
      <c r="S95" s="59">
        <v>0.04</v>
      </c>
    </row>
    <row r="96" spans="1:19" ht="12.75">
      <c r="A96" s="195" t="s">
        <v>444</v>
      </c>
      <c r="B96" s="196"/>
      <c r="C96" s="197"/>
      <c r="D96" s="46"/>
      <c r="E96" s="46"/>
      <c r="F96" s="46"/>
      <c r="G96" s="46"/>
      <c r="H96" s="46"/>
      <c r="I96" s="46"/>
      <c r="J96" s="46"/>
      <c r="K96" s="46"/>
      <c r="L96" s="59"/>
      <c r="M96" s="59"/>
      <c r="N96" s="59"/>
      <c r="O96" s="59"/>
      <c r="P96" s="59"/>
      <c r="Q96" s="59"/>
      <c r="R96" s="59"/>
      <c r="S96" s="59"/>
    </row>
    <row r="97" spans="1:19" ht="12.75">
      <c r="A97" s="264" t="s">
        <v>48</v>
      </c>
      <c r="B97" s="265"/>
      <c r="C97" s="266"/>
      <c r="D97" s="142" t="s">
        <v>93</v>
      </c>
      <c r="E97" s="142" t="s">
        <v>201</v>
      </c>
      <c r="F97" s="101"/>
      <c r="G97" s="108"/>
      <c r="H97" s="26">
        <v>1.52</v>
      </c>
      <c r="I97" s="3">
        <v>1.35</v>
      </c>
      <c r="J97" s="26">
        <v>15.9</v>
      </c>
      <c r="K97" s="37">
        <v>81</v>
      </c>
      <c r="L97" s="6">
        <v>0.04</v>
      </c>
      <c r="M97" s="6">
        <v>1.33</v>
      </c>
      <c r="N97" s="6">
        <v>10</v>
      </c>
      <c r="O97" s="6">
        <v>0.16</v>
      </c>
      <c r="P97" s="6">
        <v>126.6</v>
      </c>
      <c r="Q97" s="6">
        <v>92.8</v>
      </c>
      <c r="R97" s="6">
        <v>15.4</v>
      </c>
      <c r="S97" s="6">
        <v>0.41</v>
      </c>
    </row>
    <row r="98" spans="1:19" ht="12.75">
      <c r="A98" s="270" t="s">
        <v>18</v>
      </c>
      <c r="B98" s="271"/>
      <c r="C98" s="272"/>
      <c r="D98" s="110"/>
      <c r="E98" s="103"/>
      <c r="F98" s="140">
        <v>50</v>
      </c>
      <c r="G98" s="140">
        <v>50</v>
      </c>
      <c r="H98" s="99"/>
      <c r="I98" s="99"/>
      <c r="J98" s="99"/>
      <c r="K98" s="99"/>
      <c r="L98" s="99"/>
      <c r="M98" s="105"/>
      <c r="N98" s="99"/>
      <c r="O98" s="99"/>
      <c r="P98" s="99"/>
      <c r="Q98" s="99"/>
      <c r="R98" s="99"/>
      <c r="S98" s="99"/>
    </row>
    <row r="99" spans="1:19" ht="12.75">
      <c r="A99" s="267" t="s">
        <v>331</v>
      </c>
      <c r="B99" s="268"/>
      <c r="C99" s="269"/>
      <c r="D99" s="110"/>
      <c r="E99" s="103"/>
      <c r="F99" s="140">
        <v>0.4</v>
      </c>
      <c r="G99" s="140">
        <v>0.4</v>
      </c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1:19" ht="12.75">
      <c r="A100" s="273" t="s">
        <v>293</v>
      </c>
      <c r="B100" s="271"/>
      <c r="C100" s="272"/>
      <c r="D100" s="110"/>
      <c r="E100" s="103"/>
      <c r="F100" s="140">
        <v>15</v>
      </c>
      <c r="G100" s="140">
        <v>15</v>
      </c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1:19" ht="12.75">
      <c r="A101" s="270" t="s">
        <v>224</v>
      </c>
      <c r="B101" s="271"/>
      <c r="C101" s="272"/>
      <c r="D101" s="110"/>
      <c r="E101" s="103"/>
      <c r="F101" s="140">
        <v>100</v>
      </c>
      <c r="G101" s="140">
        <v>100</v>
      </c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1:19" ht="12.75">
      <c r="A102" s="195" t="s">
        <v>426</v>
      </c>
      <c r="B102" s="196"/>
      <c r="C102" s="197"/>
      <c r="D102" s="11"/>
      <c r="E102" s="46">
        <v>15</v>
      </c>
      <c r="F102" s="46"/>
      <c r="G102" s="46"/>
      <c r="H102" s="46">
        <v>0.84</v>
      </c>
      <c r="I102" s="46">
        <v>0.16</v>
      </c>
      <c r="J102" s="46">
        <v>7.4</v>
      </c>
      <c r="K102" s="48">
        <v>34.51</v>
      </c>
      <c r="L102" s="59">
        <v>0.15</v>
      </c>
      <c r="M102" s="59">
        <v>0</v>
      </c>
      <c r="N102" s="59">
        <v>0</v>
      </c>
      <c r="O102" s="59">
        <v>0</v>
      </c>
      <c r="P102" s="59">
        <v>3.45</v>
      </c>
      <c r="Q102" s="59">
        <v>15.91</v>
      </c>
      <c r="R102" s="59">
        <v>3.75</v>
      </c>
      <c r="S102" s="59">
        <v>0.46</v>
      </c>
    </row>
    <row r="103" spans="1:19" ht="12.75">
      <c r="A103" s="195" t="s">
        <v>61</v>
      </c>
      <c r="B103" s="196"/>
      <c r="C103" s="197"/>
      <c r="D103" s="53"/>
      <c r="E103" s="54">
        <v>25</v>
      </c>
      <c r="F103" s="54"/>
      <c r="G103" s="54"/>
      <c r="H103" s="54">
        <v>1.97</v>
      </c>
      <c r="I103" s="54">
        <v>0.25</v>
      </c>
      <c r="J103" s="54">
        <v>0.37</v>
      </c>
      <c r="K103" s="62">
        <v>58.45</v>
      </c>
      <c r="L103" s="46">
        <v>0.02</v>
      </c>
      <c r="M103" s="46">
        <v>0</v>
      </c>
      <c r="N103" s="46">
        <v>0</v>
      </c>
      <c r="O103" s="46">
        <v>0.32</v>
      </c>
      <c r="P103" s="46">
        <v>5.75</v>
      </c>
      <c r="Q103" s="46">
        <v>21.75</v>
      </c>
      <c r="R103" s="46">
        <v>8.25</v>
      </c>
      <c r="S103" s="46">
        <v>0.27</v>
      </c>
    </row>
    <row r="104" spans="1:19" ht="12.75">
      <c r="A104" s="195" t="s">
        <v>277</v>
      </c>
      <c r="B104" s="196"/>
      <c r="C104" s="197"/>
      <c r="D104" s="54" t="s">
        <v>23</v>
      </c>
      <c r="E104" s="54">
        <v>10</v>
      </c>
      <c r="F104" s="54"/>
      <c r="G104" s="54"/>
      <c r="H104" s="54">
        <v>0.08</v>
      </c>
      <c r="I104" s="54">
        <v>7.25</v>
      </c>
      <c r="J104" s="54">
        <v>0.13</v>
      </c>
      <c r="K104" s="62">
        <v>66</v>
      </c>
      <c r="L104" s="46">
        <v>0</v>
      </c>
      <c r="M104" s="46">
        <v>0</v>
      </c>
      <c r="N104" s="46">
        <v>40</v>
      </c>
      <c r="O104" s="46">
        <v>0.01</v>
      </c>
      <c r="P104" s="46">
        <v>2.4</v>
      </c>
      <c r="Q104" s="46">
        <v>3</v>
      </c>
      <c r="R104" s="46">
        <v>0</v>
      </c>
      <c r="S104" s="46">
        <v>0.02</v>
      </c>
    </row>
    <row r="105" spans="1:19" ht="12.75">
      <c r="A105" s="208" t="s">
        <v>12</v>
      </c>
      <c r="B105" s="209"/>
      <c r="C105" s="210"/>
      <c r="D105" s="11"/>
      <c r="E105" s="11"/>
      <c r="F105" s="11"/>
      <c r="G105" s="11"/>
      <c r="H105" s="59">
        <f aca="true" t="shared" si="5" ref="H105:S105">SUM(H84:H104)</f>
        <v>31.28</v>
      </c>
      <c r="I105" s="59">
        <f t="shared" si="5"/>
        <v>30.9</v>
      </c>
      <c r="J105" s="59">
        <f t="shared" si="5"/>
        <v>60.42</v>
      </c>
      <c r="K105" s="59">
        <f t="shared" si="5"/>
        <v>687.94</v>
      </c>
      <c r="L105" s="59">
        <f t="shared" si="5"/>
        <v>0.644</v>
      </c>
      <c r="M105" s="59">
        <f t="shared" si="5"/>
        <v>17.060000000000002</v>
      </c>
      <c r="N105" s="59">
        <f t="shared" si="5"/>
        <v>124.82</v>
      </c>
      <c r="O105" s="59">
        <f t="shared" si="5"/>
        <v>0.7490000000000001</v>
      </c>
      <c r="P105" s="59">
        <f t="shared" si="5"/>
        <v>299.57</v>
      </c>
      <c r="Q105" s="59">
        <f t="shared" si="5"/>
        <v>267.09000000000003</v>
      </c>
      <c r="R105" s="59">
        <f t="shared" si="5"/>
        <v>95.72</v>
      </c>
      <c r="S105" s="59">
        <f t="shared" si="5"/>
        <v>5.8100000000000005</v>
      </c>
    </row>
    <row r="106" spans="1:19" ht="12.75">
      <c r="A106" s="208" t="s">
        <v>17</v>
      </c>
      <c r="B106" s="209"/>
      <c r="C106" s="210"/>
      <c r="D106" s="11"/>
      <c r="E106" s="11"/>
      <c r="F106" s="11"/>
      <c r="G106" s="11"/>
      <c r="H106" s="59">
        <f aca="true" t="shared" si="6" ref="H106:S106">SUM(H105+H82+H78+H36+H22)</f>
        <v>96.5</v>
      </c>
      <c r="I106" s="59">
        <f t="shared" si="6"/>
        <v>89.41</v>
      </c>
      <c r="J106" s="59">
        <f t="shared" si="6"/>
        <v>481.24</v>
      </c>
      <c r="K106" s="59">
        <f t="shared" si="6"/>
        <v>3151.2</v>
      </c>
      <c r="L106" s="59">
        <f t="shared" si="6"/>
        <v>2.0100000000000002</v>
      </c>
      <c r="M106" s="59">
        <f t="shared" si="6"/>
        <v>55.160000000000004</v>
      </c>
      <c r="N106" s="59">
        <f t="shared" si="6"/>
        <v>314.86</v>
      </c>
      <c r="O106" s="59">
        <f t="shared" si="6"/>
        <v>1.9290000000000003</v>
      </c>
      <c r="P106" s="59">
        <f t="shared" si="6"/>
        <v>1092.44</v>
      </c>
      <c r="Q106" s="59">
        <f t="shared" si="6"/>
        <v>1334.28</v>
      </c>
      <c r="R106" s="59">
        <f t="shared" si="6"/>
        <v>482.93000000000006</v>
      </c>
      <c r="S106" s="59">
        <f t="shared" si="6"/>
        <v>26.2</v>
      </c>
    </row>
  </sheetData>
  <sheetProtection/>
  <mergeCells count="128">
    <mergeCell ref="Q4:Q5"/>
    <mergeCell ref="O4:O5"/>
    <mergeCell ref="P4:P5"/>
    <mergeCell ref="D6:G6"/>
    <mergeCell ref="A14:C14"/>
    <mergeCell ref="A7:C7"/>
    <mergeCell ref="A8:C8"/>
    <mergeCell ref="A9:C9"/>
    <mergeCell ref="A10:C10"/>
    <mergeCell ref="A11:C11"/>
    <mergeCell ref="A12:C12"/>
    <mergeCell ref="A13:C13"/>
    <mergeCell ref="R4:R5"/>
    <mergeCell ref="S4:S5"/>
    <mergeCell ref="H3:K3"/>
    <mergeCell ref="H4:H5"/>
    <mergeCell ref="I4:I5"/>
    <mergeCell ref="L3:O3"/>
    <mergeCell ref="P3:S3"/>
    <mergeCell ref="L4:L5"/>
    <mergeCell ref="M4:M5"/>
    <mergeCell ref="N4:N5"/>
    <mergeCell ref="H1:J1"/>
    <mergeCell ref="C1:G1"/>
    <mergeCell ref="A3:C3"/>
    <mergeCell ref="A4:C4"/>
    <mergeCell ref="A1:B1"/>
    <mergeCell ref="A2:B2"/>
    <mergeCell ref="C2:F2"/>
    <mergeCell ref="J4:J5"/>
    <mergeCell ref="A5:C5"/>
    <mergeCell ref="A105:C105"/>
    <mergeCell ref="A106:C106"/>
    <mergeCell ref="A82:C82"/>
    <mergeCell ref="A84:C84"/>
    <mergeCell ref="A85:C85"/>
    <mergeCell ref="A102:C102"/>
    <mergeCell ref="A100:C100"/>
    <mergeCell ref="A101:C101"/>
    <mergeCell ref="A95:C95"/>
    <mergeCell ref="A97:C97"/>
    <mergeCell ref="D83:G83"/>
    <mergeCell ref="A83:C83"/>
    <mergeCell ref="A79:C79"/>
    <mergeCell ref="A47:C47"/>
    <mergeCell ref="A48:C48"/>
    <mergeCell ref="A49:C49"/>
    <mergeCell ref="A71:C71"/>
    <mergeCell ref="A64:C64"/>
    <mergeCell ref="A75:C75"/>
    <mergeCell ref="A80:C80"/>
    <mergeCell ref="A60:C60"/>
    <mergeCell ref="D37:G37"/>
    <mergeCell ref="A46:C46"/>
    <mergeCell ref="A45:C45"/>
    <mergeCell ref="A37:C37"/>
    <mergeCell ref="A40:C40"/>
    <mergeCell ref="A50:C50"/>
    <mergeCell ref="D79:G79"/>
    <mergeCell ref="A38:C38"/>
    <mergeCell ref="A43:C43"/>
    <mergeCell ref="A74:C74"/>
    <mergeCell ref="A70:C70"/>
    <mergeCell ref="A73:C73"/>
    <mergeCell ref="A72:C72"/>
    <mergeCell ref="A44:C44"/>
    <mergeCell ref="A41:C41"/>
    <mergeCell ref="A42:C42"/>
    <mergeCell ref="A34:C34"/>
    <mergeCell ref="A6:C6"/>
    <mergeCell ref="A15:C15"/>
    <mergeCell ref="A24:C24"/>
    <mergeCell ref="A20:C20"/>
    <mergeCell ref="A32:C32"/>
    <mergeCell ref="A31:C31"/>
    <mergeCell ref="A33:C33"/>
    <mergeCell ref="A25:C25"/>
    <mergeCell ref="A26:C26"/>
    <mergeCell ref="A16:C16"/>
    <mergeCell ref="A17:C17"/>
    <mergeCell ref="A23:C23"/>
    <mergeCell ref="A18:C18"/>
    <mergeCell ref="A21:C21"/>
    <mergeCell ref="A22:C22"/>
    <mergeCell ref="A19:C19"/>
    <mergeCell ref="A98:C98"/>
    <mergeCell ref="A99:C99"/>
    <mergeCell ref="A96:C96"/>
    <mergeCell ref="A104:C104"/>
    <mergeCell ref="A103:C103"/>
    <mergeCell ref="D23:G23"/>
    <mergeCell ref="A27:C27"/>
    <mergeCell ref="A28:C28"/>
    <mergeCell ref="A29:C29"/>
    <mergeCell ref="A30:C30"/>
    <mergeCell ref="A61:C61"/>
    <mergeCell ref="A93:C93"/>
    <mergeCell ref="A94:C94"/>
    <mergeCell ref="A54:C54"/>
    <mergeCell ref="A55:C55"/>
    <mergeCell ref="A56:C56"/>
    <mergeCell ref="A78:C78"/>
    <mergeCell ref="A89:C89"/>
    <mergeCell ref="A81:C81"/>
    <mergeCell ref="A66:C66"/>
    <mergeCell ref="A51:C51"/>
    <mergeCell ref="A52:C52"/>
    <mergeCell ref="A53:C53"/>
    <mergeCell ref="A35:C35"/>
    <mergeCell ref="A58:C58"/>
    <mergeCell ref="A59:C59"/>
    <mergeCell ref="A57:C57"/>
    <mergeCell ref="A36:C36"/>
    <mergeCell ref="A39:C39"/>
    <mergeCell ref="A69:C69"/>
    <mergeCell ref="A68:C68"/>
    <mergeCell ref="A65:C65"/>
    <mergeCell ref="A76:C76"/>
    <mergeCell ref="A67:C67"/>
    <mergeCell ref="A62:C62"/>
    <mergeCell ref="A63:C63"/>
    <mergeCell ref="A91:C91"/>
    <mergeCell ref="A92:C92"/>
    <mergeCell ref="A77:C77"/>
    <mergeCell ref="A88:C88"/>
    <mergeCell ref="A86:C86"/>
    <mergeCell ref="A87:C87"/>
    <mergeCell ref="A90:C90"/>
  </mergeCells>
  <printOptions/>
  <pageMargins left="0.75" right="0.75" top="0.2" bottom="0.16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67">
      <selection activeCell="A14" sqref="A13:C14"/>
    </sheetView>
  </sheetViews>
  <sheetFormatPr defaultColWidth="9.00390625" defaultRowHeight="12.75"/>
  <cols>
    <col min="3" max="3" width="14.375" style="0" customWidth="1"/>
    <col min="4" max="4" width="7.875" style="0" customWidth="1"/>
    <col min="5" max="5" width="6.875" style="0" customWidth="1"/>
    <col min="6" max="6" width="7.00390625" style="0" customWidth="1"/>
    <col min="7" max="7" width="5.875" style="0" customWidth="1"/>
    <col min="8" max="10" width="5.75390625" style="0" customWidth="1"/>
    <col min="11" max="11" width="6.875" style="0" customWidth="1"/>
    <col min="12" max="12" width="6.125" style="0" customWidth="1"/>
    <col min="13" max="13" width="5.375" style="0" customWidth="1"/>
    <col min="14" max="15" width="5.75390625" style="0" customWidth="1"/>
    <col min="16" max="17" width="6.75390625" style="0" customWidth="1"/>
    <col min="18" max="19" width="5.75390625" style="0" customWidth="1"/>
  </cols>
  <sheetData>
    <row r="1" spans="1:10" ht="12.75">
      <c r="A1" s="244" t="s">
        <v>109</v>
      </c>
      <c r="B1" s="274"/>
      <c r="C1" s="276" t="s">
        <v>449</v>
      </c>
      <c r="D1" s="277"/>
      <c r="E1" s="336"/>
      <c r="F1" s="337"/>
      <c r="G1" s="337"/>
      <c r="H1" s="244" t="s">
        <v>170</v>
      </c>
      <c r="I1" s="274"/>
      <c r="J1" s="274"/>
    </row>
    <row r="2" spans="1:7" ht="12.75">
      <c r="A2" s="275" t="s">
        <v>110</v>
      </c>
      <c r="B2" s="329"/>
      <c r="C2" s="297" t="s">
        <v>259</v>
      </c>
      <c r="D2" s="297"/>
      <c r="E2" s="297"/>
      <c r="F2" s="297"/>
      <c r="G2" s="297"/>
    </row>
    <row r="3" spans="1:19" ht="12.75">
      <c r="A3" s="278" t="s">
        <v>0</v>
      </c>
      <c r="B3" s="279"/>
      <c r="C3" s="280"/>
      <c r="D3" s="44" t="s">
        <v>3</v>
      </c>
      <c r="E3" s="45" t="s">
        <v>4</v>
      </c>
      <c r="F3" s="45" t="s">
        <v>5</v>
      </c>
      <c r="G3" s="45" t="s">
        <v>6</v>
      </c>
      <c r="H3" s="287" t="s">
        <v>7</v>
      </c>
      <c r="I3" s="288"/>
      <c r="J3" s="288"/>
      <c r="K3" s="289"/>
      <c r="L3" s="287" t="s">
        <v>141</v>
      </c>
      <c r="M3" s="288"/>
      <c r="N3" s="288"/>
      <c r="O3" s="289"/>
      <c r="P3" s="287" t="s">
        <v>130</v>
      </c>
      <c r="Q3" s="288"/>
      <c r="R3" s="288"/>
      <c r="S3" s="289"/>
    </row>
    <row r="4" spans="1:19" ht="12.75">
      <c r="A4" s="252" t="s">
        <v>1</v>
      </c>
      <c r="B4" s="238"/>
      <c r="C4" s="294"/>
      <c r="D4" s="24" t="s">
        <v>140</v>
      </c>
      <c r="E4" s="24" t="s">
        <v>164</v>
      </c>
      <c r="F4" s="24" t="s">
        <v>164</v>
      </c>
      <c r="G4" s="24" t="s">
        <v>164</v>
      </c>
      <c r="H4" s="290" t="s">
        <v>8</v>
      </c>
      <c r="I4" s="290" t="s">
        <v>9</v>
      </c>
      <c r="J4" s="290" t="s">
        <v>10</v>
      </c>
      <c r="K4" s="45" t="s">
        <v>132</v>
      </c>
      <c r="L4" s="290" t="s">
        <v>127</v>
      </c>
      <c r="M4" s="290" t="s">
        <v>120</v>
      </c>
      <c r="N4" s="290" t="s">
        <v>121</v>
      </c>
      <c r="O4" s="290" t="s">
        <v>128</v>
      </c>
      <c r="P4" s="290" t="s">
        <v>122</v>
      </c>
      <c r="Q4" s="290" t="s">
        <v>123</v>
      </c>
      <c r="R4" s="290" t="s">
        <v>124</v>
      </c>
      <c r="S4" s="290" t="s">
        <v>125</v>
      </c>
    </row>
    <row r="5" spans="1:19" ht="12.75">
      <c r="A5" s="292" t="s">
        <v>2</v>
      </c>
      <c r="B5" s="275"/>
      <c r="C5" s="293"/>
      <c r="D5" s="26">
        <v>2005</v>
      </c>
      <c r="E5" s="26"/>
      <c r="F5" s="26"/>
      <c r="G5" s="26"/>
      <c r="H5" s="291"/>
      <c r="I5" s="291"/>
      <c r="J5" s="291"/>
      <c r="K5" s="26" t="s">
        <v>148</v>
      </c>
      <c r="L5" s="291"/>
      <c r="M5" s="291"/>
      <c r="N5" s="291"/>
      <c r="O5" s="291"/>
      <c r="P5" s="291"/>
      <c r="Q5" s="291"/>
      <c r="R5" s="291"/>
      <c r="S5" s="291"/>
    </row>
    <row r="6" spans="1:19" ht="12.75">
      <c r="A6" s="201"/>
      <c r="B6" s="202"/>
      <c r="C6" s="203"/>
      <c r="D6" s="211" t="s">
        <v>11</v>
      </c>
      <c r="E6" s="256"/>
      <c r="F6" s="256"/>
      <c r="G6" s="257"/>
      <c r="H6" s="2"/>
      <c r="I6" s="2"/>
      <c r="J6" s="2"/>
      <c r="K6" s="4"/>
      <c r="L6" s="5"/>
      <c r="M6" s="5"/>
      <c r="N6" s="5"/>
      <c r="O6" s="5"/>
      <c r="P6" s="5"/>
      <c r="Q6" s="5"/>
      <c r="R6" s="5"/>
      <c r="S6" s="5"/>
    </row>
    <row r="7" spans="1:19" ht="12.75">
      <c r="A7" s="232" t="s">
        <v>248</v>
      </c>
      <c r="B7" s="228"/>
      <c r="C7" s="228"/>
      <c r="D7" s="46" t="s">
        <v>97</v>
      </c>
      <c r="E7" s="46">
        <v>200</v>
      </c>
      <c r="F7" s="46"/>
      <c r="G7" s="46"/>
      <c r="H7" s="46">
        <v>6.1</v>
      </c>
      <c r="I7" s="46">
        <v>4</v>
      </c>
      <c r="J7" s="46">
        <v>36.96</v>
      </c>
      <c r="K7" s="46">
        <v>280.24</v>
      </c>
      <c r="L7" s="59">
        <v>0.22</v>
      </c>
      <c r="M7" s="59">
        <v>2.08</v>
      </c>
      <c r="N7" s="59">
        <v>32</v>
      </c>
      <c r="O7" s="59">
        <v>0</v>
      </c>
      <c r="P7" s="59">
        <v>221.6</v>
      </c>
      <c r="Q7" s="59">
        <v>315.4</v>
      </c>
      <c r="R7" s="59">
        <v>79.6</v>
      </c>
      <c r="S7" s="59">
        <v>2.1</v>
      </c>
    </row>
    <row r="8" spans="1:19" ht="12.75">
      <c r="A8" s="232" t="s">
        <v>241</v>
      </c>
      <c r="B8" s="232"/>
      <c r="C8" s="232"/>
      <c r="D8" s="54"/>
      <c r="E8" s="54"/>
      <c r="F8" s="54"/>
      <c r="G8" s="54"/>
      <c r="H8" s="54"/>
      <c r="I8" s="54"/>
      <c r="J8" s="54"/>
      <c r="K8" s="54"/>
      <c r="L8" s="11"/>
      <c r="M8" s="11"/>
      <c r="N8" s="11"/>
      <c r="O8" s="11"/>
      <c r="P8" s="11"/>
      <c r="Q8" s="11"/>
      <c r="R8" s="11"/>
      <c r="S8" s="11"/>
    </row>
    <row r="9" spans="1:19" ht="12.75">
      <c r="A9" s="349" t="s">
        <v>96</v>
      </c>
      <c r="B9" s="331"/>
      <c r="C9" s="332"/>
      <c r="D9" s="53"/>
      <c r="E9" s="53"/>
      <c r="F9" s="53">
        <v>100</v>
      </c>
      <c r="G9" s="53">
        <v>100</v>
      </c>
      <c r="H9" s="53"/>
      <c r="I9" s="53"/>
      <c r="J9" s="53"/>
      <c r="K9" s="53"/>
      <c r="L9" s="11"/>
      <c r="M9" s="11"/>
      <c r="N9" s="11"/>
      <c r="O9" s="11"/>
      <c r="P9" s="11"/>
      <c r="Q9" s="11"/>
      <c r="R9" s="11"/>
      <c r="S9" s="11"/>
    </row>
    <row r="10" spans="1:19" ht="12.75">
      <c r="A10" s="349" t="s">
        <v>313</v>
      </c>
      <c r="B10" s="331"/>
      <c r="C10" s="332"/>
      <c r="D10" s="53"/>
      <c r="E10" s="53"/>
      <c r="F10" s="53">
        <v>44</v>
      </c>
      <c r="G10" s="53">
        <v>44</v>
      </c>
      <c r="H10" s="53"/>
      <c r="I10" s="53"/>
      <c r="J10" s="53"/>
      <c r="K10" s="53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261" t="s">
        <v>33</v>
      </c>
      <c r="B11" s="262"/>
      <c r="C11" s="263"/>
      <c r="D11" s="46"/>
      <c r="E11" s="46"/>
      <c r="F11" s="51">
        <v>5</v>
      </c>
      <c r="G11" s="51">
        <v>5</v>
      </c>
      <c r="H11" s="46"/>
      <c r="I11" s="46"/>
      <c r="J11" s="46"/>
      <c r="K11" s="46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281" t="s">
        <v>19</v>
      </c>
      <c r="B12" s="282"/>
      <c r="C12" s="283"/>
      <c r="D12" s="11"/>
      <c r="E12" s="11"/>
      <c r="F12" s="11">
        <v>6</v>
      </c>
      <c r="G12" s="11">
        <v>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281" t="s">
        <v>20</v>
      </c>
      <c r="B13" s="282"/>
      <c r="C13" s="283"/>
      <c r="D13" s="11"/>
      <c r="E13" s="11"/>
      <c r="F13" s="11">
        <v>0.8</v>
      </c>
      <c r="G13" s="11">
        <v>0.8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204" t="s">
        <v>224</v>
      </c>
      <c r="B14" s="205"/>
      <c r="C14" s="206"/>
      <c r="D14" s="11"/>
      <c r="E14" s="11"/>
      <c r="F14" s="11">
        <v>60</v>
      </c>
      <c r="G14" s="11">
        <v>60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20" ht="12.75">
      <c r="A15" s="195" t="s">
        <v>253</v>
      </c>
      <c r="B15" s="196"/>
      <c r="C15" s="197"/>
      <c r="D15" s="54" t="s">
        <v>75</v>
      </c>
      <c r="E15" s="54" t="s">
        <v>205</v>
      </c>
      <c r="F15" s="54">
        <v>40</v>
      </c>
      <c r="G15" s="54">
        <v>40</v>
      </c>
      <c r="H15" s="113">
        <v>5.08</v>
      </c>
      <c r="I15" s="113">
        <v>4.6</v>
      </c>
      <c r="J15" s="113">
        <v>0.28</v>
      </c>
      <c r="K15" s="113">
        <v>62.84</v>
      </c>
      <c r="L15" s="113">
        <v>0.03</v>
      </c>
      <c r="M15" s="113">
        <v>0</v>
      </c>
      <c r="N15" s="113">
        <v>100</v>
      </c>
      <c r="O15" s="113">
        <v>0.18</v>
      </c>
      <c r="P15" s="113">
        <v>22</v>
      </c>
      <c r="Q15" s="113">
        <v>76.8</v>
      </c>
      <c r="R15" s="113">
        <v>4.8</v>
      </c>
      <c r="S15" s="113">
        <v>1</v>
      </c>
      <c r="T15" s="52"/>
    </row>
    <row r="16" spans="1:19" s="20" customFormat="1" ht="12.75">
      <c r="A16" s="195" t="s">
        <v>22</v>
      </c>
      <c r="B16" s="196"/>
      <c r="C16" s="197"/>
      <c r="D16" s="46" t="s">
        <v>77</v>
      </c>
      <c r="E16" s="46">
        <v>200</v>
      </c>
      <c r="F16" s="116"/>
      <c r="G16" s="46"/>
      <c r="H16" s="46">
        <v>3.78</v>
      </c>
      <c r="I16" s="46">
        <v>0.67</v>
      </c>
      <c r="J16" s="46">
        <v>26</v>
      </c>
      <c r="K16" s="46">
        <v>125.11</v>
      </c>
      <c r="L16" s="46">
        <v>0.02</v>
      </c>
      <c r="M16" s="46">
        <v>1.33</v>
      </c>
      <c r="N16" s="46">
        <v>0</v>
      </c>
      <c r="O16" s="46">
        <v>0</v>
      </c>
      <c r="P16" s="46">
        <v>133.33</v>
      </c>
      <c r="Q16" s="46">
        <v>111.11</v>
      </c>
      <c r="R16" s="46">
        <v>25.56</v>
      </c>
      <c r="S16" s="46">
        <v>2</v>
      </c>
    </row>
    <row r="17" spans="1:19" s="20" customFormat="1" ht="12.75">
      <c r="A17" s="198" t="s">
        <v>18</v>
      </c>
      <c r="B17" s="205"/>
      <c r="C17" s="206"/>
      <c r="D17" s="116"/>
      <c r="E17" s="46"/>
      <c r="F17" s="66">
        <v>100</v>
      </c>
      <c r="G17" s="66">
        <v>100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.75">
      <c r="A18" s="201" t="s">
        <v>324</v>
      </c>
      <c r="B18" s="202"/>
      <c r="C18" s="203"/>
      <c r="D18" s="11"/>
      <c r="E18" s="11"/>
      <c r="F18" s="11">
        <v>4</v>
      </c>
      <c r="G18" s="11">
        <v>4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20" customFormat="1" ht="12.75">
      <c r="A19" s="284" t="s">
        <v>293</v>
      </c>
      <c r="B19" s="285"/>
      <c r="C19" s="286"/>
      <c r="D19" s="54"/>
      <c r="E19" s="54"/>
      <c r="F19" s="70">
        <v>13</v>
      </c>
      <c r="G19" s="70">
        <v>13</v>
      </c>
      <c r="H19" s="54"/>
      <c r="I19" s="54"/>
      <c r="J19" s="54"/>
      <c r="K19" s="54"/>
      <c r="L19" s="51"/>
      <c r="M19" s="51"/>
      <c r="N19" s="51"/>
      <c r="O19" s="51"/>
      <c r="P19" s="51"/>
      <c r="Q19" s="51"/>
      <c r="R19" s="51"/>
      <c r="S19" s="51"/>
    </row>
    <row r="20" spans="1:19" s="80" customFormat="1" ht="12.75">
      <c r="A20" s="204" t="s">
        <v>224</v>
      </c>
      <c r="B20" s="205"/>
      <c r="C20" s="206"/>
      <c r="D20" s="55"/>
      <c r="E20" s="76"/>
      <c r="F20" s="76">
        <v>110</v>
      </c>
      <c r="G20" s="76">
        <v>110</v>
      </c>
      <c r="H20" s="55"/>
      <c r="I20" s="55"/>
      <c r="J20" s="55"/>
      <c r="K20" s="55"/>
      <c r="L20" s="59"/>
      <c r="M20" s="59"/>
      <c r="N20" s="59"/>
      <c r="O20" s="59"/>
      <c r="P20" s="59"/>
      <c r="Q20" s="59"/>
      <c r="R20" s="59"/>
      <c r="S20" s="59"/>
    </row>
    <row r="21" spans="1:19" ht="12.75">
      <c r="A21" s="195" t="s">
        <v>61</v>
      </c>
      <c r="B21" s="196"/>
      <c r="C21" s="197"/>
      <c r="D21" s="11"/>
      <c r="E21" s="46">
        <v>35</v>
      </c>
      <c r="F21" s="46"/>
      <c r="G21" s="46"/>
      <c r="H21" s="6">
        <v>2.78</v>
      </c>
      <c r="I21" s="6">
        <v>0.35</v>
      </c>
      <c r="J21" s="6">
        <v>17</v>
      </c>
      <c r="K21" s="41">
        <v>82.32</v>
      </c>
      <c r="L21" s="59">
        <v>0.04</v>
      </c>
      <c r="M21" s="59">
        <v>0</v>
      </c>
      <c r="N21" s="59">
        <v>0</v>
      </c>
      <c r="O21" s="59">
        <v>0.1</v>
      </c>
      <c r="P21" s="59">
        <v>7.04</v>
      </c>
      <c r="Q21" s="59">
        <v>9.57</v>
      </c>
      <c r="R21" s="59">
        <v>4.57</v>
      </c>
      <c r="S21" s="59">
        <v>0.42</v>
      </c>
    </row>
    <row r="22" spans="1:19" ht="12.75">
      <c r="A22" s="195" t="s">
        <v>426</v>
      </c>
      <c r="B22" s="196"/>
      <c r="C22" s="197"/>
      <c r="D22" s="11"/>
      <c r="E22" s="46">
        <v>15</v>
      </c>
      <c r="F22" s="46"/>
      <c r="G22" s="46"/>
      <c r="H22" s="46">
        <v>0.84</v>
      </c>
      <c r="I22" s="46">
        <v>0.16</v>
      </c>
      <c r="J22" s="46">
        <v>7.4</v>
      </c>
      <c r="K22" s="48">
        <v>34.51</v>
      </c>
      <c r="L22" s="59">
        <v>0.15</v>
      </c>
      <c r="M22" s="59">
        <v>0</v>
      </c>
      <c r="N22" s="59">
        <v>0</v>
      </c>
      <c r="O22" s="59">
        <v>0</v>
      </c>
      <c r="P22" s="59">
        <v>3.45</v>
      </c>
      <c r="Q22" s="59">
        <v>15.91</v>
      </c>
      <c r="R22" s="59">
        <v>3.75</v>
      </c>
      <c r="S22" s="59">
        <v>0.46</v>
      </c>
    </row>
    <row r="23" spans="1:20" ht="12.75">
      <c r="A23" s="195" t="s">
        <v>278</v>
      </c>
      <c r="B23" s="196"/>
      <c r="C23" s="197"/>
      <c r="D23" s="54" t="s">
        <v>23</v>
      </c>
      <c r="E23" s="54">
        <v>10</v>
      </c>
      <c r="F23" s="54"/>
      <c r="G23" s="54"/>
      <c r="H23" s="54">
        <v>0.08</v>
      </c>
      <c r="I23" s="54">
        <v>7.25</v>
      </c>
      <c r="J23" s="54">
        <v>0.13</v>
      </c>
      <c r="K23" s="62">
        <v>66</v>
      </c>
      <c r="L23" s="46">
        <v>0</v>
      </c>
      <c r="M23" s="46">
        <v>0</v>
      </c>
      <c r="N23" s="46">
        <v>40</v>
      </c>
      <c r="O23" s="46">
        <v>0.01</v>
      </c>
      <c r="P23" s="46">
        <v>2.4</v>
      </c>
      <c r="Q23" s="46">
        <v>3</v>
      </c>
      <c r="R23" s="46">
        <v>0</v>
      </c>
      <c r="S23" s="46">
        <v>0.02</v>
      </c>
      <c r="T23" s="52"/>
    </row>
    <row r="24" spans="1:20" ht="12.75">
      <c r="A24" s="208" t="s">
        <v>12</v>
      </c>
      <c r="B24" s="209"/>
      <c r="C24" s="210"/>
      <c r="D24" s="53"/>
      <c r="E24" s="53"/>
      <c r="F24" s="53"/>
      <c r="G24" s="53"/>
      <c r="H24" s="55">
        <f aca="true" t="shared" si="0" ref="H24:S24">SUM(H15:H23)</f>
        <v>12.559999999999999</v>
      </c>
      <c r="I24" s="55">
        <f t="shared" si="0"/>
        <v>13.03</v>
      </c>
      <c r="J24" s="55">
        <f t="shared" si="0"/>
        <v>50.81</v>
      </c>
      <c r="K24" s="55">
        <f t="shared" si="0"/>
        <v>370.78</v>
      </c>
      <c r="L24" s="55">
        <f t="shared" si="0"/>
        <v>0.24</v>
      </c>
      <c r="M24" s="55">
        <f t="shared" si="0"/>
        <v>1.33</v>
      </c>
      <c r="N24" s="55">
        <f t="shared" si="0"/>
        <v>140</v>
      </c>
      <c r="O24" s="55">
        <f t="shared" si="0"/>
        <v>0.29000000000000004</v>
      </c>
      <c r="P24" s="55">
        <f t="shared" si="0"/>
        <v>168.22</v>
      </c>
      <c r="Q24" s="55">
        <f t="shared" si="0"/>
        <v>216.39</v>
      </c>
      <c r="R24" s="55">
        <f t="shared" si="0"/>
        <v>38.68</v>
      </c>
      <c r="S24" s="55">
        <f t="shared" si="0"/>
        <v>3.9</v>
      </c>
      <c r="T24" s="52"/>
    </row>
    <row r="25" spans="1:20" ht="12.75">
      <c r="A25" s="204"/>
      <c r="B25" s="205"/>
      <c r="C25" s="206"/>
      <c r="D25" s="211" t="s">
        <v>13</v>
      </c>
      <c r="E25" s="212"/>
      <c r="F25" s="212"/>
      <c r="G25" s="213"/>
      <c r="H25" s="53"/>
      <c r="I25" s="53"/>
      <c r="J25" s="53"/>
      <c r="K25" s="53"/>
      <c r="L25" s="11"/>
      <c r="M25" s="11"/>
      <c r="N25" s="11"/>
      <c r="O25" s="11"/>
      <c r="P25" s="11"/>
      <c r="Q25" s="11"/>
      <c r="R25" s="11"/>
      <c r="S25" s="11"/>
      <c r="T25" s="52"/>
    </row>
    <row r="26" spans="1:19" ht="12.75">
      <c r="A26" s="264" t="s">
        <v>305</v>
      </c>
      <c r="B26" s="265"/>
      <c r="C26" s="266"/>
      <c r="D26" s="152" t="s">
        <v>276</v>
      </c>
      <c r="E26" s="141">
        <v>200</v>
      </c>
      <c r="F26" s="141">
        <v>211</v>
      </c>
      <c r="G26" s="141">
        <v>200</v>
      </c>
      <c r="H26" s="113">
        <v>5.8</v>
      </c>
      <c r="I26" s="113">
        <v>5</v>
      </c>
      <c r="J26" s="113">
        <v>9.6</v>
      </c>
      <c r="K26" s="113">
        <v>107</v>
      </c>
      <c r="L26" s="113">
        <v>0.08</v>
      </c>
      <c r="M26" s="113">
        <v>2.6</v>
      </c>
      <c r="N26" s="113">
        <v>40</v>
      </c>
      <c r="O26" s="113">
        <v>0.3</v>
      </c>
      <c r="P26" s="113">
        <v>240</v>
      </c>
      <c r="Q26" s="113">
        <v>180</v>
      </c>
      <c r="R26" s="113">
        <v>28</v>
      </c>
      <c r="S26" s="113">
        <v>0.2</v>
      </c>
    </row>
    <row r="27" spans="1:19" s="85" customFormat="1" ht="12.75">
      <c r="A27" s="208" t="s">
        <v>383</v>
      </c>
      <c r="B27" s="209"/>
      <c r="C27" s="210"/>
      <c r="D27" s="66"/>
      <c r="E27" s="72">
        <v>15</v>
      </c>
      <c r="F27" s="59"/>
      <c r="G27" s="60"/>
      <c r="H27" s="59">
        <v>0.82</v>
      </c>
      <c r="I27" s="59">
        <v>4.05</v>
      </c>
      <c r="J27" s="59">
        <v>9.3</v>
      </c>
      <c r="K27" s="59">
        <v>76.5</v>
      </c>
      <c r="L27" s="59">
        <v>0.02</v>
      </c>
      <c r="M27" s="59">
        <v>0</v>
      </c>
      <c r="N27" s="59">
        <v>9.77</v>
      </c>
      <c r="O27" s="59">
        <v>0</v>
      </c>
      <c r="P27" s="59">
        <v>6.16</v>
      </c>
      <c r="Q27" s="59">
        <v>13.08</v>
      </c>
      <c r="R27" s="59">
        <v>2.25</v>
      </c>
      <c r="S27" s="59">
        <v>0.15</v>
      </c>
    </row>
    <row r="28" spans="1:20" ht="12.75">
      <c r="A28" s="208" t="s">
        <v>12</v>
      </c>
      <c r="B28" s="209"/>
      <c r="C28" s="210"/>
      <c r="D28" s="11"/>
      <c r="E28" s="11"/>
      <c r="F28" s="11"/>
      <c r="G28" s="11"/>
      <c r="H28" s="59">
        <f aca="true" t="shared" si="1" ref="H28:S28">SUM(H26:H27)</f>
        <v>6.62</v>
      </c>
      <c r="I28" s="59">
        <f t="shared" si="1"/>
        <v>9.05</v>
      </c>
      <c r="J28" s="59">
        <f t="shared" si="1"/>
        <v>18.9</v>
      </c>
      <c r="K28" s="59">
        <f t="shared" si="1"/>
        <v>183.5</v>
      </c>
      <c r="L28" s="59">
        <f t="shared" si="1"/>
        <v>0.1</v>
      </c>
      <c r="M28" s="59">
        <f t="shared" si="1"/>
        <v>2.6</v>
      </c>
      <c r="N28" s="59">
        <f t="shared" si="1"/>
        <v>49.769999999999996</v>
      </c>
      <c r="O28" s="59">
        <f t="shared" si="1"/>
        <v>0.3</v>
      </c>
      <c r="P28" s="59">
        <f t="shared" si="1"/>
        <v>246.16</v>
      </c>
      <c r="Q28" s="59">
        <f t="shared" si="1"/>
        <v>193.08</v>
      </c>
      <c r="R28" s="59">
        <f t="shared" si="1"/>
        <v>30.25</v>
      </c>
      <c r="S28" s="59">
        <f t="shared" si="1"/>
        <v>0.35</v>
      </c>
      <c r="T28" s="52"/>
    </row>
    <row r="29" spans="1:20" ht="12.75">
      <c r="A29" s="204"/>
      <c r="B29" s="205"/>
      <c r="C29" s="206"/>
      <c r="D29" s="211" t="s">
        <v>14</v>
      </c>
      <c r="E29" s="212"/>
      <c r="F29" s="212"/>
      <c r="G29" s="21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52"/>
    </row>
    <row r="30" spans="1:20" ht="12.75">
      <c r="A30" s="195" t="s">
        <v>351</v>
      </c>
      <c r="B30" s="196"/>
      <c r="C30" s="197"/>
      <c r="D30" s="46" t="s">
        <v>78</v>
      </c>
      <c r="E30" s="46" t="s">
        <v>258</v>
      </c>
      <c r="F30" s="46"/>
      <c r="G30" s="46"/>
      <c r="H30" s="46">
        <v>2.28</v>
      </c>
      <c r="I30" s="46">
        <v>2.33</v>
      </c>
      <c r="J30" s="46">
        <v>11.25</v>
      </c>
      <c r="K30" s="46">
        <v>75.03</v>
      </c>
      <c r="L30" s="59">
        <v>0.08</v>
      </c>
      <c r="M30" s="59">
        <v>10.63</v>
      </c>
      <c r="N30" s="59">
        <v>0</v>
      </c>
      <c r="O30" s="59">
        <v>0</v>
      </c>
      <c r="P30" s="59">
        <v>43.25</v>
      </c>
      <c r="Q30" s="59">
        <v>188.25</v>
      </c>
      <c r="R30" s="59">
        <v>27.5</v>
      </c>
      <c r="S30" s="59">
        <v>0.83</v>
      </c>
      <c r="T30" s="52"/>
    </row>
    <row r="31" spans="1:20" ht="12.75">
      <c r="A31" s="195" t="s">
        <v>290</v>
      </c>
      <c r="B31" s="196"/>
      <c r="C31" s="197"/>
      <c r="D31" s="46"/>
      <c r="E31" s="46"/>
      <c r="F31" s="46"/>
      <c r="G31" s="46"/>
      <c r="H31" s="46"/>
      <c r="I31" s="46"/>
      <c r="J31" s="46"/>
      <c r="K31" s="46"/>
      <c r="L31" s="11"/>
      <c r="M31" s="11"/>
      <c r="N31" s="11"/>
      <c r="O31" s="11"/>
      <c r="P31" s="11"/>
      <c r="Q31" s="11"/>
      <c r="R31" s="11"/>
      <c r="S31" s="11"/>
      <c r="T31" s="52"/>
    </row>
    <row r="32" spans="1:20" ht="12.75">
      <c r="A32" s="195" t="s">
        <v>62</v>
      </c>
      <c r="B32" s="196"/>
      <c r="C32" s="197"/>
      <c r="D32" s="46"/>
      <c r="E32" s="46"/>
      <c r="F32" s="46"/>
      <c r="G32" s="46"/>
      <c r="H32" s="46"/>
      <c r="I32" s="46"/>
      <c r="J32" s="46"/>
      <c r="K32" s="46"/>
      <c r="L32" s="11"/>
      <c r="M32" s="11"/>
      <c r="N32" s="11"/>
      <c r="O32" s="11"/>
      <c r="P32" s="11"/>
      <c r="Q32" s="11"/>
      <c r="R32" s="11"/>
      <c r="S32" s="11"/>
      <c r="T32" s="52"/>
    </row>
    <row r="33" spans="1:20" ht="12.75">
      <c r="A33" s="204" t="s">
        <v>26</v>
      </c>
      <c r="B33" s="205"/>
      <c r="C33" s="206"/>
      <c r="D33" s="11"/>
      <c r="E33" s="11"/>
      <c r="F33" s="11">
        <v>66</v>
      </c>
      <c r="G33" s="11">
        <v>50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52"/>
    </row>
    <row r="34" spans="1:20" ht="12.75">
      <c r="A34" s="204" t="s">
        <v>27</v>
      </c>
      <c r="B34" s="205"/>
      <c r="C34" s="206"/>
      <c r="D34" s="11"/>
      <c r="E34" s="11"/>
      <c r="F34" s="11">
        <v>12.5</v>
      </c>
      <c r="G34" s="11">
        <v>10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52"/>
    </row>
    <row r="35" spans="1:20" ht="12.75">
      <c r="A35" s="204" t="s">
        <v>28</v>
      </c>
      <c r="B35" s="205"/>
      <c r="C35" s="206"/>
      <c r="D35" s="11"/>
      <c r="E35" s="11"/>
      <c r="F35" s="11">
        <v>12</v>
      </c>
      <c r="G35" s="11">
        <v>10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52"/>
    </row>
    <row r="36" spans="1:20" ht="12.75">
      <c r="A36" s="204" t="s">
        <v>29</v>
      </c>
      <c r="B36" s="205"/>
      <c r="C36" s="206"/>
      <c r="D36" s="11"/>
      <c r="E36" s="11"/>
      <c r="F36" s="11">
        <v>5</v>
      </c>
      <c r="G36" s="11">
        <v>5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52"/>
    </row>
    <row r="37" spans="1:20" ht="12.75">
      <c r="A37" s="201" t="s">
        <v>25</v>
      </c>
      <c r="B37" s="202"/>
      <c r="C37" s="203"/>
      <c r="D37" s="11"/>
      <c r="E37" s="11"/>
      <c r="F37" s="11">
        <v>25</v>
      </c>
      <c r="G37" s="11">
        <v>20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52"/>
    </row>
    <row r="38" spans="1:20" ht="12.75">
      <c r="A38" s="201" t="s">
        <v>352</v>
      </c>
      <c r="B38" s="202"/>
      <c r="C38" s="203"/>
      <c r="D38" s="11"/>
      <c r="E38" s="11"/>
      <c r="F38" s="11">
        <v>11.5</v>
      </c>
      <c r="G38" s="11">
        <v>7.5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52"/>
    </row>
    <row r="39" spans="1:20" ht="12.75">
      <c r="A39" s="204" t="s">
        <v>20</v>
      </c>
      <c r="B39" s="205"/>
      <c r="C39" s="206"/>
      <c r="D39" s="11"/>
      <c r="E39" s="11"/>
      <c r="F39" s="11">
        <v>1.4</v>
      </c>
      <c r="G39" s="11">
        <v>1.4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52"/>
    </row>
    <row r="40" spans="1:20" ht="12.75">
      <c r="A40" s="201" t="s">
        <v>30</v>
      </c>
      <c r="B40" s="202"/>
      <c r="C40" s="203"/>
      <c r="D40" s="11"/>
      <c r="E40" s="11"/>
      <c r="F40" s="11">
        <v>5</v>
      </c>
      <c r="G40" s="11">
        <v>5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52"/>
    </row>
    <row r="41" spans="1:20" ht="12.75">
      <c r="A41" s="201" t="s">
        <v>31</v>
      </c>
      <c r="B41" s="202"/>
      <c r="C41" s="203"/>
      <c r="D41" s="11"/>
      <c r="E41" s="11"/>
      <c r="F41" s="11">
        <v>0.02</v>
      </c>
      <c r="G41" s="11">
        <v>0.02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52"/>
    </row>
    <row r="42" spans="1:20" ht="12.75">
      <c r="A42" s="204" t="s">
        <v>224</v>
      </c>
      <c r="B42" s="205"/>
      <c r="C42" s="206"/>
      <c r="D42" s="11"/>
      <c r="E42" s="11"/>
      <c r="F42" s="11">
        <v>187.5</v>
      </c>
      <c r="G42" s="11">
        <v>187.5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52"/>
    </row>
    <row r="43" spans="1:20" ht="12.75">
      <c r="A43" s="208" t="s">
        <v>353</v>
      </c>
      <c r="B43" s="209"/>
      <c r="C43" s="210"/>
      <c r="D43" s="59" t="s">
        <v>240</v>
      </c>
      <c r="E43" s="59" t="s">
        <v>315</v>
      </c>
      <c r="F43" s="59"/>
      <c r="G43" s="59"/>
      <c r="H43" s="59">
        <v>25.92</v>
      </c>
      <c r="I43" s="59">
        <v>28.94</v>
      </c>
      <c r="J43" s="59">
        <v>26.53</v>
      </c>
      <c r="K43" s="59">
        <v>472</v>
      </c>
      <c r="L43" s="59">
        <v>0.19</v>
      </c>
      <c r="M43" s="59">
        <v>10.82</v>
      </c>
      <c r="N43" s="59">
        <v>0</v>
      </c>
      <c r="O43" s="59">
        <v>0.27</v>
      </c>
      <c r="P43" s="59">
        <v>48.8</v>
      </c>
      <c r="Q43" s="59">
        <v>329.2</v>
      </c>
      <c r="R43" s="59">
        <v>67.97</v>
      </c>
      <c r="S43" s="59">
        <v>6.18</v>
      </c>
      <c r="T43" s="52"/>
    </row>
    <row r="44" spans="1:20" ht="12.75">
      <c r="A44" s="201" t="s">
        <v>255</v>
      </c>
      <c r="B44" s="202"/>
      <c r="C44" s="203"/>
      <c r="D44" s="11"/>
      <c r="E44" s="11"/>
      <c r="F44" s="11">
        <v>171</v>
      </c>
      <c r="G44" s="11">
        <v>140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52"/>
    </row>
    <row r="45" spans="1:20" ht="12.75">
      <c r="A45" s="201" t="s">
        <v>26</v>
      </c>
      <c r="B45" s="202"/>
      <c r="C45" s="203"/>
      <c r="D45" s="11"/>
      <c r="E45" s="11"/>
      <c r="F45" s="11">
        <v>213</v>
      </c>
      <c r="G45" s="11">
        <v>160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52"/>
    </row>
    <row r="46" spans="1:20" ht="12.75">
      <c r="A46" s="201" t="s">
        <v>28</v>
      </c>
      <c r="B46" s="202"/>
      <c r="C46" s="203"/>
      <c r="D46" s="11"/>
      <c r="E46" s="11"/>
      <c r="F46" s="11">
        <v>19.2</v>
      </c>
      <c r="G46" s="11">
        <v>16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52"/>
    </row>
    <row r="47" spans="1:20" ht="12.75">
      <c r="A47" s="201" t="s">
        <v>70</v>
      </c>
      <c r="B47" s="202"/>
      <c r="C47" s="203"/>
      <c r="D47" s="11"/>
      <c r="E47" s="11"/>
      <c r="F47" s="11">
        <v>3.8</v>
      </c>
      <c r="G47" s="11">
        <v>3.8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52"/>
    </row>
    <row r="48" spans="1:20" ht="12.75">
      <c r="A48" s="201" t="s">
        <v>20</v>
      </c>
      <c r="B48" s="202"/>
      <c r="C48" s="203"/>
      <c r="D48" s="11"/>
      <c r="E48" s="11"/>
      <c r="F48" s="11">
        <v>1.1</v>
      </c>
      <c r="G48" s="11">
        <v>1.1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52"/>
    </row>
    <row r="49" spans="1:20" ht="12.75">
      <c r="A49" s="201" t="s">
        <v>29</v>
      </c>
      <c r="B49" s="202"/>
      <c r="C49" s="203"/>
      <c r="D49" s="11"/>
      <c r="E49" s="11"/>
      <c r="F49" s="11">
        <v>8</v>
      </c>
      <c r="G49" s="11">
        <v>8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52"/>
    </row>
    <row r="50" spans="1:20" ht="12.75">
      <c r="A50" s="201" t="s">
        <v>31</v>
      </c>
      <c r="B50" s="202"/>
      <c r="C50" s="203"/>
      <c r="D50" s="11"/>
      <c r="E50" s="11"/>
      <c r="F50" s="11">
        <v>0.02</v>
      </c>
      <c r="G50" s="11">
        <v>0.02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52"/>
    </row>
    <row r="51" spans="1:23" s="20" customFormat="1" ht="12.75">
      <c r="A51" s="195" t="s">
        <v>443</v>
      </c>
      <c r="B51" s="196"/>
      <c r="C51" s="197"/>
      <c r="D51" s="46"/>
      <c r="E51" s="46">
        <v>60</v>
      </c>
      <c r="F51" s="59">
        <v>109</v>
      </c>
      <c r="G51" s="59">
        <v>60</v>
      </c>
      <c r="H51" s="46">
        <v>0.48</v>
      </c>
      <c r="I51" s="46">
        <v>0.06</v>
      </c>
      <c r="J51" s="46">
        <v>1.02</v>
      </c>
      <c r="K51" s="48">
        <v>6.02</v>
      </c>
      <c r="L51" s="46">
        <v>0.01</v>
      </c>
      <c r="M51" s="46">
        <v>2.1</v>
      </c>
      <c r="N51" s="46">
        <v>0</v>
      </c>
      <c r="O51" s="46">
        <v>0.06</v>
      </c>
      <c r="P51" s="46">
        <v>13.8</v>
      </c>
      <c r="Q51" s="46">
        <v>14.4</v>
      </c>
      <c r="R51" s="46">
        <v>8.4</v>
      </c>
      <c r="S51" s="46">
        <v>0.36</v>
      </c>
      <c r="T51"/>
      <c r="U51"/>
      <c r="V51"/>
      <c r="W51"/>
    </row>
    <row r="52" spans="1:23" s="20" customFormat="1" ht="12.75">
      <c r="A52" s="195" t="s">
        <v>444</v>
      </c>
      <c r="B52" s="196"/>
      <c r="C52" s="197"/>
      <c r="D52" s="46"/>
      <c r="E52" s="46"/>
      <c r="F52" s="59"/>
      <c r="G52" s="59"/>
      <c r="H52" s="54"/>
      <c r="I52" s="54"/>
      <c r="J52" s="54"/>
      <c r="K52" s="62"/>
      <c r="L52" s="46"/>
      <c r="M52" s="46"/>
      <c r="N52" s="46"/>
      <c r="O52" s="46"/>
      <c r="P52" s="46"/>
      <c r="Q52" s="46"/>
      <c r="R52" s="46"/>
      <c r="S52" s="46"/>
      <c r="T52"/>
      <c r="U52"/>
      <c r="V52"/>
      <c r="W52"/>
    </row>
    <row r="53" spans="1:19" ht="12.75">
      <c r="A53" s="225" t="s">
        <v>251</v>
      </c>
      <c r="B53" s="226"/>
      <c r="C53" s="227"/>
      <c r="D53" s="46" t="s">
        <v>73</v>
      </c>
      <c r="E53" s="12">
        <v>200</v>
      </c>
      <c r="F53" s="12"/>
      <c r="G53" s="12"/>
      <c r="H53" s="46">
        <v>1</v>
      </c>
      <c r="I53" s="46">
        <v>0.2</v>
      </c>
      <c r="J53" s="46">
        <v>20.2</v>
      </c>
      <c r="K53" s="46">
        <v>86.6</v>
      </c>
      <c r="L53" s="59">
        <v>0.02</v>
      </c>
      <c r="M53" s="59">
        <v>4</v>
      </c>
      <c r="N53" s="59">
        <v>0</v>
      </c>
      <c r="O53" s="59">
        <v>0.02</v>
      </c>
      <c r="P53" s="59">
        <v>14</v>
      </c>
      <c r="Q53" s="59">
        <v>14</v>
      </c>
      <c r="R53" s="59">
        <v>8</v>
      </c>
      <c r="S53" s="59">
        <v>2.8</v>
      </c>
    </row>
    <row r="54" spans="1:19" ht="11.25" customHeight="1">
      <c r="A54" s="195" t="s">
        <v>61</v>
      </c>
      <c r="B54" s="196"/>
      <c r="C54" s="197"/>
      <c r="D54" s="11"/>
      <c r="E54" s="46">
        <v>90</v>
      </c>
      <c r="F54" s="46"/>
      <c r="G54" s="46"/>
      <c r="H54" s="46">
        <v>6.24</v>
      </c>
      <c r="I54" s="46">
        <v>0.79</v>
      </c>
      <c r="J54" s="46">
        <v>38.16</v>
      </c>
      <c r="K54" s="46">
        <v>184.7</v>
      </c>
      <c r="L54" s="59">
        <v>0.1</v>
      </c>
      <c r="M54" s="59">
        <v>0</v>
      </c>
      <c r="N54" s="59">
        <v>0</v>
      </c>
      <c r="O54" s="59">
        <v>0.04</v>
      </c>
      <c r="P54" s="59">
        <v>26.8</v>
      </c>
      <c r="Q54" s="59">
        <v>17.4</v>
      </c>
      <c r="R54" s="59">
        <v>91</v>
      </c>
      <c r="S54" s="59">
        <v>1.6</v>
      </c>
    </row>
    <row r="55" spans="1:19" ht="12.75">
      <c r="A55" s="195" t="s">
        <v>426</v>
      </c>
      <c r="B55" s="196"/>
      <c r="C55" s="197"/>
      <c r="D55" s="11"/>
      <c r="E55" s="46">
        <v>50</v>
      </c>
      <c r="F55" s="46"/>
      <c r="G55" s="46"/>
      <c r="H55" s="46">
        <v>2.8</v>
      </c>
      <c r="I55" s="46">
        <v>0.55</v>
      </c>
      <c r="J55" s="46">
        <v>24.7</v>
      </c>
      <c r="K55" s="48">
        <v>114.95</v>
      </c>
      <c r="L55" s="59">
        <v>0.05</v>
      </c>
      <c r="M55" s="59">
        <v>0</v>
      </c>
      <c r="N55" s="59">
        <v>0</v>
      </c>
      <c r="O55" s="59">
        <v>0</v>
      </c>
      <c r="P55" s="59">
        <v>11.5</v>
      </c>
      <c r="Q55" s="59">
        <v>53</v>
      </c>
      <c r="R55" s="59">
        <v>12.5</v>
      </c>
      <c r="S55" s="59">
        <v>1.55</v>
      </c>
    </row>
    <row r="56" spans="1:20" ht="12.75">
      <c r="A56" s="208" t="s">
        <v>178</v>
      </c>
      <c r="B56" s="209"/>
      <c r="C56" s="210"/>
      <c r="D56" s="59" t="s">
        <v>176</v>
      </c>
      <c r="E56" s="59" t="s">
        <v>205</v>
      </c>
      <c r="F56" s="59">
        <v>185</v>
      </c>
      <c r="G56" s="59">
        <v>185</v>
      </c>
      <c r="H56" s="46">
        <v>0.74</v>
      </c>
      <c r="I56" s="59">
        <v>0.74</v>
      </c>
      <c r="J56" s="46">
        <v>18.3</v>
      </c>
      <c r="K56" s="48">
        <v>59</v>
      </c>
      <c r="L56" s="46">
        <v>0.06</v>
      </c>
      <c r="M56" s="46">
        <v>18.5</v>
      </c>
      <c r="N56" s="46">
        <v>0</v>
      </c>
      <c r="O56" s="46">
        <v>0.04</v>
      </c>
      <c r="P56" s="46">
        <v>29.6</v>
      </c>
      <c r="Q56" s="46">
        <v>20.3</v>
      </c>
      <c r="R56" s="46">
        <v>16.7</v>
      </c>
      <c r="S56" s="46">
        <v>4</v>
      </c>
      <c r="T56" s="52"/>
    </row>
    <row r="57" spans="1:20" ht="12.75">
      <c r="A57" s="208" t="s">
        <v>15</v>
      </c>
      <c r="B57" s="209"/>
      <c r="C57" s="210"/>
      <c r="D57" s="11"/>
      <c r="E57" s="11"/>
      <c r="F57" s="11"/>
      <c r="G57" s="11"/>
      <c r="H57" s="59">
        <f aca="true" t="shared" si="2" ref="H57:S57">SUM(H30:H56)</f>
        <v>39.46</v>
      </c>
      <c r="I57" s="59">
        <f t="shared" si="2"/>
        <v>33.61</v>
      </c>
      <c r="J57" s="59">
        <f t="shared" si="2"/>
        <v>140.16</v>
      </c>
      <c r="K57" s="59">
        <f t="shared" si="2"/>
        <v>998.3</v>
      </c>
      <c r="L57" s="59">
        <f t="shared" si="2"/>
        <v>0.51</v>
      </c>
      <c r="M57" s="59">
        <f t="shared" si="2"/>
        <v>46.050000000000004</v>
      </c>
      <c r="N57" s="59">
        <f t="shared" si="2"/>
        <v>0</v>
      </c>
      <c r="O57" s="59">
        <f t="shared" si="2"/>
        <v>0.43</v>
      </c>
      <c r="P57" s="59">
        <f t="shared" si="2"/>
        <v>187.75</v>
      </c>
      <c r="Q57" s="59">
        <f t="shared" si="2"/>
        <v>636.55</v>
      </c>
      <c r="R57" s="59">
        <f t="shared" si="2"/>
        <v>232.07</v>
      </c>
      <c r="S57" s="59">
        <f t="shared" si="2"/>
        <v>17.32</v>
      </c>
      <c r="T57" s="52"/>
    </row>
    <row r="58" spans="1:20" ht="12.75">
      <c r="A58" s="346"/>
      <c r="B58" s="347"/>
      <c r="C58" s="348"/>
      <c r="D58" s="211" t="s">
        <v>36</v>
      </c>
      <c r="E58" s="256"/>
      <c r="F58" s="256"/>
      <c r="G58" s="257"/>
      <c r="H58" s="46"/>
      <c r="I58" s="46"/>
      <c r="J58" s="46"/>
      <c r="K58" s="46"/>
      <c r="L58" s="11"/>
      <c r="M58" s="11"/>
      <c r="N58" s="11"/>
      <c r="O58" s="11"/>
      <c r="P58" s="11"/>
      <c r="Q58" s="11"/>
      <c r="R58" s="11"/>
      <c r="S58" s="11"/>
      <c r="T58" s="52"/>
    </row>
    <row r="59" spans="1:19" ht="12.75">
      <c r="A59" s="195" t="s">
        <v>68</v>
      </c>
      <c r="B59" s="196"/>
      <c r="C59" s="197"/>
      <c r="D59" s="46" t="s">
        <v>67</v>
      </c>
      <c r="E59" s="46">
        <v>200</v>
      </c>
      <c r="F59" s="46">
        <v>207</v>
      </c>
      <c r="G59" s="50">
        <v>200</v>
      </c>
      <c r="H59" s="55">
        <v>5.8</v>
      </c>
      <c r="I59" s="55">
        <v>5</v>
      </c>
      <c r="J59" s="55">
        <v>8</v>
      </c>
      <c r="K59" s="90">
        <v>100</v>
      </c>
      <c r="L59" s="59">
        <v>0.08</v>
      </c>
      <c r="M59" s="59">
        <v>1.4</v>
      </c>
      <c r="N59" s="59">
        <v>40</v>
      </c>
      <c r="O59" s="59">
        <v>0.34</v>
      </c>
      <c r="P59" s="59">
        <v>240</v>
      </c>
      <c r="Q59" s="59">
        <v>180</v>
      </c>
      <c r="R59" s="59">
        <v>28</v>
      </c>
      <c r="S59" s="59">
        <v>0.2</v>
      </c>
    </row>
    <row r="60" spans="1:19" ht="12.75">
      <c r="A60" s="195" t="s">
        <v>261</v>
      </c>
      <c r="B60" s="196"/>
      <c r="C60" s="197"/>
      <c r="D60" s="46"/>
      <c r="E60" s="46">
        <v>15</v>
      </c>
      <c r="F60" s="46"/>
      <c r="G60" s="46"/>
      <c r="H60" s="46">
        <v>2.7</v>
      </c>
      <c r="I60" s="46">
        <v>1.95</v>
      </c>
      <c r="J60" s="46">
        <v>10.18</v>
      </c>
      <c r="K60" s="46">
        <v>60.8</v>
      </c>
      <c r="L60" s="59">
        <v>0.02</v>
      </c>
      <c r="M60" s="59">
        <v>0</v>
      </c>
      <c r="N60" s="59">
        <v>9.77</v>
      </c>
      <c r="O60" s="59">
        <v>0</v>
      </c>
      <c r="P60" s="59">
        <v>6.16</v>
      </c>
      <c r="Q60" s="59">
        <v>13.08</v>
      </c>
      <c r="R60" s="59">
        <v>2.25</v>
      </c>
      <c r="S60" s="59">
        <v>0.15</v>
      </c>
    </row>
    <row r="61" spans="1:20" ht="12.75">
      <c r="A61" s="208" t="s">
        <v>15</v>
      </c>
      <c r="B61" s="209"/>
      <c r="C61" s="210"/>
      <c r="D61" s="11"/>
      <c r="E61" s="57"/>
      <c r="F61" s="11"/>
      <c r="G61" s="58"/>
      <c r="H61" s="59">
        <f aca="true" t="shared" si="3" ref="H61:S61">SUM(H59:H60)</f>
        <v>8.5</v>
      </c>
      <c r="I61" s="59">
        <f t="shared" si="3"/>
        <v>6.95</v>
      </c>
      <c r="J61" s="59">
        <f t="shared" si="3"/>
        <v>18.18</v>
      </c>
      <c r="K61" s="59">
        <f t="shared" si="3"/>
        <v>160.8</v>
      </c>
      <c r="L61" s="59">
        <f t="shared" si="3"/>
        <v>0.1</v>
      </c>
      <c r="M61" s="59">
        <f t="shared" si="3"/>
        <v>1.4</v>
      </c>
      <c r="N61" s="59">
        <f t="shared" si="3"/>
        <v>49.769999999999996</v>
      </c>
      <c r="O61" s="59">
        <f t="shared" si="3"/>
        <v>0.34</v>
      </c>
      <c r="P61" s="59">
        <f t="shared" si="3"/>
        <v>246.16</v>
      </c>
      <c r="Q61" s="59">
        <f>SUM(Q59:Q60)</f>
        <v>193.08</v>
      </c>
      <c r="R61" s="59">
        <f t="shared" si="3"/>
        <v>30.25</v>
      </c>
      <c r="S61" s="59">
        <f t="shared" si="3"/>
        <v>0.35</v>
      </c>
      <c r="T61" s="52"/>
    </row>
    <row r="62" spans="1:20" ht="12.75">
      <c r="A62" s="204"/>
      <c r="B62" s="205"/>
      <c r="C62" s="206"/>
      <c r="D62" s="211" t="s">
        <v>16</v>
      </c>
      <c r="E62" s="256"/>
      <c r="F62" s="256"/>
      <c r="G62" s="257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52"/>
    </row>
    <row r="63" spans="1:19" ht="12.75">
      <c r="A63" s="264" t="s">
        <v>335</v>
      </c>
      <c r="B63" s="265"/>
      <c r="C63" s="266"/>
      <c r="D63" s="152" t="s">
        <v>192</v>
      </c>
      <c r="E63" s="141">
        <v>80</v>
      </c>
      <c r="F63" s="141"/>
      <c r="G63" s="141"/>
      <c r="H63" s="113">
        <v>8.04</v>
      </c>
      <c r="I63" s="113">
        <v>22.54</v>
      </c>
      <c r="J63" s="113">
        <v>0.36</v>
      </c>
      <c r="K63" s="113">
        <v>237.8</v>
      </c>
      <c r="L63" s="113">
        <v>0.13</v>
      </c>
      <c r="M63" s="113">
        <v>0</v>
      </c>
      <c r="N63" s="113">
        <v>29</v>
      </c>
      <c r="O63" s="113">
        <v>0.11</v>
      </c>
      <c r="P63" s="113">
        <v>26.82</v>
      </c>
      <c r="Q63" s="113">
        <v>117.45</v>
      </c>
      <c r="R63" s="113">
        <v>14.5</v>
      </c>
      <c r="S63" s="113">
        <v>1.3</v>
      </c>
    </row>
    <row r="64" spans="1:20" ht="12.75">
      <c r="A64" s="201" t="s">
        <v>55</v>
      </c>
      <c r="B64" s="202"/>
      <c r="C64" s="203"/>
      <c r="D64" s="11"/>
      <c r="E64" s="11"/>
      <c r="F64" s="11">
        <v>82</v>
      </c>
      <c r="G64" s="11">
        <v>80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52"/>
    </row>
    <row r="65" spans="1:19" ht="12.75">
      <c r="A65" s="195" t="s">
        <v>283</v>
      </c>
      <c r="B65" s="196"/>
      <c r="C65" s="197"/>
      <c r="D65" s="46" t="s">
        <v>232</v>
      </c>
      <c r="E65" s="46">
        <v>180</v>
      </c>
      <c r="F65" s="46"/>
      <c r="G65" s="46"/>
      <c r="H65" s="46">
        <v>6.49</v>
      </c>
      <c r="I65" s="46">
        <v>6.89</v>
      </c>
      <c r="J65" s="46">
        <v>36.24</v>
      </c>
      <c r="K65" s="48">
        <v>232.9</v>
      </c>
      <c r="L65" s="59">
        <v>0.07</v>
      </c>
      <c r="M65" s="59">
        <v>0</v>
      </c>
      <c r="N65" s="59">
        <v>34</v>
      </c>
      <c r="O65" s="59">
        <v>0.03</v>
      </c>
      <c r="P65" s="59">
        <v>14.45</v>
      </c>
      <c r="Q65" s="59">
        <v>44.71</v>
      </c>
      <c r="R65" s="59">
        <v>9.69</v>
      </c>
      <c r="S65" s="59">
        <v>0.97</v>
      </c>
    </row>
    <row r="66" spans="1:19" ht="12.75">
      <c r="A66" s="195" t="s">
        <v>284</v>
      </c>
      <c r="B66" s="196"/>
      <c r="C66" s="197"/>
      <c r="D66" s="46"/>
      <c r="E66" s="46"/>
      <c r="F66" s="46"/>
      <c r="G66" s="46"/>
      <c r="H66" s="46"/>
      <c r="I66" s="46"/>
      <c r="J66" s="46"/>
      <c r="K66" s="48"/>
      <c r="L66" s="11"/>
      <c r="M66" s="11"/>
      <c r="N66" s="11"/>
      <c r="O66" s="11"/>
      <c r="P66" s="11"/>
      <c r="Q66" s="11"/>
      <c r="R66" s="11"/>
      <c r="S66" s="11"/>
    </row>
    <row r="67" spans="1:19" ht="12.75">
      <c r="A67" s="201" t="s">
        <v>50</v>
      </c>
      <c r="B67" s="202"/>
      <c r="C67" s="203"/>
      <c r="D67" s="11"/>
      <c r="E67" s="11"/>
      <c r="F67" s="11">
        <v>63</v>
      </c>
      <c r="G67" s="11">
        <v>63</v>
      </c>
      <c r="H67" s="11"/>
      <c r="I67" s="11"/>
      <c r="J67" s="11"/>
      <c r="K67" s="63"/>
      <c r="L67" s="11"/>
      <c r="M67" s="11"/>
      <c r="N67" s="11"/>
      <c r="O67" s="11"/>
      <c r="P67" s="11"/>
      <c r="Q67" s="11"/>
      <c r="R67" s="11"/>
      <c r="S67" s="11"/>
    </row>
    <row r="68" spans="1:23" ht="12.75">
      <c r="A68" s="201" t="s">
        <v>33</v>
      </c>
      <c r="B68" s="202"/>
      <c r="C68" s="203"/>
      <c r="D68" s="11"/>
      <c r="E68" s="11"/>
      <c r="F68" s="11">
        <v>4</v>
      </c>
      <c r="G68" s="11">
        <v>4</v>
      </c>
      <c r="H68" s="11"/>
      <c r="I68" s="10"/>
      <c r="J68" s="10"/>
      <c r="K68" s="63"/>
      <c r="L68" s="11"/>
      <c r="M68" s="11"/>
      <c r="N68" s="11"/>
      <c r="O68" s="11"/>
      <c r="P68" s="11"/>
      <c r="Q68" s="11"/>
      <c r="R68" s="11"/>
      <c r="S68" s="11"/>
      <c r="T68" s="20"/>
      <c r="U68" s="20"/>
      <c r="V68" s="20"/>
      <c r="W68" s="20"/>
    </row>
    <row r="69" spans="1:19" ht="12" customHeight="1">
      <c r="A69" s="204" t="s">
        <v>20</v>
      </c>
      <c r="B69" s="205"/>
      <c r="C69" s="206"/>
      <c r="D69" s="11"/>
      <c r="E69" s="11"/>
      <c r="F69" s="11">
        <v>1.2</v>
      </c>
      <c r="G69" s="11">
        <v>1.2</v>
      </c>
      <c r="H69" s="11"/>
      <c r="I69" s="11"/>
      <c r="J69" s="11"/>
      <c r="K69" s="63"/>
      <c r="L69" s="11"/>
      <c r="M69" s="11"/>
      <c r="N69" s="11"/>
      <c r="O69" s="11"/>
      <c r="P69" s="11"/>
      <c r="Q69" s="11"/>
      <c r="R69" s="11"/>
      <c r="S69" s="11"/>
    </row>
    <row r="70" spans="1:19" ht="12.75">
      <c r="A70" s="195" t="s">
        <v>292</v>
      </c>
      <c r="B70" s="196"/>
      <c r="C70" s="197"/>
      <c r="D70" s="46" t="s">
        <v>69</v>
      </c>
      <c r="E70" s="46">
        <v>100</v>
      </c>
      <c r="F70" s="46"/>
      <c r="G70" s="46"/>
      <c r="H70" s="170">
        <v>2.04</v>
      </c>
      <c r="I70" s="46">
        <v>3.68</v>
      </c>
      <c r="J70" s="46">
        <v>7.89</v>
      </c>
      <c r="K70" s="46">
        <v>77</v>
      </c>
      <c r="L70" s="59">
        <v>0.03</v>
      </c>
      <c r="M70" s="59">
        <v>17.08</v>
      </c>
      <c r="N70" s="59">
        <v>0</v>
      </c>
      <c r="O70" s="59">
        <v>0.04</v>
      </c>
      <c r="P70" s="59">
        <v>58.75</v>
      </c>
      <c r="Q70" s="59">
        <v>40.69</v>
      </c>
      <c r="R70" s="59">
        <v>20.85</v>
      </c>
      <c r="S70" s="59">
        <v>0.83</v>
      </c>
    </row>
    <row r="71" spans="1:19" ht="12.75">
      <c r="A71" s="198" t="s">
        <v>25</v>
      </c>
      <c r="B71" s="199"/>
      <c r="C71" s="200"/>
      <c r="D71" s="46"/>
      <c r="E71" s="46"/>
      <c r="F71" s="123">
        <v>142</v>
      </c>
      <c r="G71" s="123">
        <v>114</v>
      </c>
      <c r="H71" s="115"/>
      <c r="I71" s="46"/>
      <c r="J71" s="46"/>
      <c r="K71" s="46"/>
      <c r="L71" s="11"/>
      <c r="M71" s="11"/>
      <c r="N71" s="11"/>
      <c r="O71" s="11"/>
      <c r="P71" s="11"/>
      <c r="Q71" s="11"/>
      <c r="R71" s="11"/>
      <c r="S71" s="11"/>
    </row>
    <row r="72" spans="1:19" ht="12.75">
      <c r="A72" s="198" t="s">
        <v>20</v>
      </c>
      <c r="B72" s="199"/>
      <c r="C72" s="200"/>
      <c r="D72" s="46"/>
      <c r="E72" s="46"/>
      <c r="F72" s="123">
        <v>0.5</v>
      </c>
      <c r="G72" s="123">
        <v>0.5</v>
      </c>
      <c r="H72" s="115"/>
      <c r="I72" s="46"/>
      <c r="J72" s="46"/>
      <c r="K72" s="46"/>
      <c r="L72" s="11"/>
      <c r="M72" s="11"/>
      <c r="N72" s="11"/>
      <c r="O72" s="11"/>
      <c r="P72" s="11"/>
      <c r="Q72" s="11"/>
      <c r="R72" s="11"/>
      <c r="S72" s="11"/>
    </row>
    <row r="73" spans="1:19" ht="12.75">
      <c r="A73" s="198" t="s">
        <v>35</v>
      </c>
      <c r="B73" s="199"/>
      <c r="C73" s="200"/>
      <c r="D73" s="46"/>
      <c r="E73" s="46"/>
      <c r="F73" s="123">
        <v>0.1</v>
      </c>
      <c r="G73" s="123">
        <v>0.1</v>
      </c>
      <c r="H73" s="115"/>
      <c r="I73" s="46"/>
      <c r="J73" s="46"/>
      <c r="K73" s="46"/>
      <c r="L73" s="129"/>
      <c r="M73" s="129"/>
      <c r="N73" s="129"/>
      <c r="O73" s="129"/>
      <c r="P73" s="129"/>
      <c r="Q73" s="129"/>
      <c r="R73" s="129"/>
      <c r="S73" s="129"/>
    </row>
    <row r="74" spans="1:19" ht="12.75">
      <c r="A74" s="198" t="s">
        <v>27</v>
      </c>
      <c r="B74" s="199"/>
      <c r="C74" s="200"/>
      <c r="D74" s="46"/>
      <c r="E74" s="46"/>
      <c r="F74" s="123">
        <v>3</v>
      </c>
      <c r="G74" s="123">
        <v>2.5</v>
      </c>
      <c r="H74" s="115"/>
      <c r="I74" s="46"/>
      <c r="J74" s="46"/>
      <c r="K74" s="46"/>
      <c r="L74" s="129"/>
      <c r="M74" s="129"/>
      <c r="N74" s="129"/>
      <c r="O74" s="129"/>
      <c r="P74" s="129"/>
      <c r="Q74" s="129"/>
      <c r="R74" s="129"/>
      <c r="S74" s="129"/>
    </row>
    <row r="75" spans="1:19" ht="12.75">
      <c r="A75" s="198" t="s">
        <v>28</v>
      </c>
      <c r="B75" s="199"/>
      <c r="C75" s="200"/>
      <c r="D75" s="46"/>
      <c r="E75" s="46"/>
      <c r="F75" s="123">
        <v>5</v>
      </c>
      <c r="G75" s="123">
        <v>4</v>
      </c>
      <c r="H75" s="115"/>
      <c r="I75" s="46"/>
      <c r="J75" s="46"/>
      <c r="K75" s="46"/>
      <c r="L75" s="11"/>
      <c r="M75" s="11"/>
      <c r="N75" s="11"/>
      <c r="O75" s="11"/>
      <c r="P75" s="11"/>
      <c r="Q75" s="11"/>
      <c r="R75" s="11"/>
      <c r="S75" s="11"/>
    </row>
    <row r="76" spans="1:19" ht="12.75">
      <c r="A76" s="198" t="s">
        <v>57</v>
      </c>
      <c r="B76" s="199"/>
      <c r="C76" s="200"/>
      <c r="D76" s="46"/>
      <c r="E76" s="46"/>
      <c r="F76" s="123">
        <v>0.01</v>
      </c>
      <c r="G76" s="123">
        <v>0.01</v>
      </c>
      <c r="H76" s="115"/>
      <c r="I76" s="46"/>
      <c r="J76" s="46"/>
      <c r="K76" s="46"/>
      <c r="L76" s="11"/>
      <c r="M76" s="11"/>
      <c r="N76" s="11"/>
      <c r="O76" s="11"/>
      <c r="P76" s="11"/>
      <c r="Q76" s="11"/>
      <c r="R76" s="11"/>
      <c r="S76" s="11"/>
    </row>
    <row r="77" spans="1:19" ht="12.75">
      <c r="A77" s="198" t="s">
        <v>29</v>
      </c>
      <c r="B77" s="199"/>
      <c r="C77" s="200"/>
      <c r="D77" s="46"/>
      <c r="E77" s="46"/>
      <c r="F77" s="123">
        <v>3</v>
      </c>
      <c r="G77" s="123">
        <v>3</v>
      </c>
      <c r="H77" s="115"/>
      <c r="I77" s="46"/>
      <c r="J77" s="46"/>
      <c r="K77" s="46"/>
      <c r="L77" s="11"/>
      <c r="M77" s="11"/>
      <c r="N77" s="11"/>
      <c r="O77" s="11"/>
      <c r="P77" s="11"/>
      <c r="Q77" s="11"/>
      <c r="R77" s="11"/>
      <c r="S77" s="11"/>
    </row>
    <row r="78" spans="1:19" ht="12.75">
      <c r="A78" s="201" t="s">
        <v>293</v>
      </c>
      <c r="B78" s="199"/>
      <c r="C78" s="200"/>
      <c r="D78" s="46"/>
      <c r="E78" s="46"/>
      <c r="F78" s="123">
        <v>1</v>
      </c>
      <c r="G78" s="123">
        <v>1</v>
      </c>
      <c r="H78" s="115"/>
      <c r="I78" s="46"/>
      <c r="J78" s="46"/>
      <c r="K78" s="46"/>
      <c r="L78" s="11"/>
      <c r="M78" s="11"/>
      <c r="N78" s="11"/>
      <c r="O78" s="11"/>
      <c r="P78" s="11"/>
      <c r="Q78" s="11"/>
      <c r="R78" s="11"/>
      <c r="S78" s="11"/>
    </row>
    <row r="79" spans="1:19" ht="12.75">
      <c r="A79" s="198" t="s">
        <v>70</v>
      </c>
      <c r="B79" s="199"/>
      <c r="C79" s="200"/>
      <c r="D79" s="46"/>
      <c r="E79" s="46"/>
      <c r="F79" s="123">
        <v>2.4</v>
      </c>
      <c r="G79" s="123">
        <v>2.4</v>
      </c>
      <c r="H79" s="115"/>
      <c r="I79" s="46"/>
      <c r="J79" s="46"/>
      <c r="K79" s="46"/>
      <c r="L79" s="129"/>
      <c r="M79" s="129"/>
      <c r="N79" s="129"/>
      <c r="O79" s="129"/>
      <c r="P79" s="129"/>
      <c r="Q79" s="129"/>
      <c r="R79" s="129"/>
      <c r="S79" s="129"/>
    </row>
    <row r="80" spans="1:19" ht="12.75">
      <c r="A80" s="198" t="s">
        <v>32</v>
      </c>
      <c r="B80" s="199"/>
      <c r="C80" s="200"/>
      <c r="D80" s="46"/>
      <c r="E80" s="46"/>
      <c r="F80" s="123">
        <v>1</v>
      </c>
      <c r="G80" s="123">
        <v>1</v>
      </c>
      <c r="H80" s="115"/>
      <c r="I80" s="46"/>
      <c r="J80" s="46"/>
      <c r="K80" s="46"/>
      <c r="L80" s="11"/>
      <c r="M80" s="11"/>
      <c r="N80" s="11"/>
      <c r="O80" s="11"/>
      <c r="P80" s="11"/>
      <c r="Q80" s="11"/>
      <c r="R80" s="11"/>
      <c r="S80" s="11"/>
    </row>
    <row r="81" spans="1:19" ht="12.75">
      <c r="A81" s="195" t="s">
        <v>272</v>
      </c>
      <c r="B81" s="196"/>
      <c r="C81" s="197"/>
      <c r="D81" s="46" t="s">
        <v>318</v>
      </c>
      <c r="E81" s="116" t="s">
        <v>319</v>
      </c>
      <c r="F81" s="46"/>
      <c r="G81" s="46"/>
      <c r="H81" s="46">
        <v>0.53</v>
      </c>
      <c r="I81" s="46">
        <v>0</v>
      </c>
      <c r="J81" s="46">
        <v>9.47</v>
      </c>
      <c r="K81" s="46">
        <v>41.6</v>
      </c>
      <c r="L81" s="59">
        <v>0</v>
      </c>
      <c r="M81" s="59">
        <v>2.13</v>
      </c>
      <c r="N81" s="59">
        <v>0</v>
      </c>
      <c r="O81" s="59">
        <v>0</v>
      </c>
      <c r="P81" s="59">
        <v>15.33</v>
      </c>
      <c r="Q81" s="59">
        <v>23.2</v>
      </c>
      <c r="R81" s="59">
        <v>12.27</v>
      </c>
      <c r="S81" s="59">
        <v>2.13</v>
      </c>
    </row>
    <row r="82" spans="1:19" ht="12.75">
      <c r="A82" s="198" t="s">
        <v>293</v>
      </c>
      <c r="B82" s="205"/>
      <c r="C82" s="206"/>
      <c r="D82" s="11"/>
      <c r="E82" s="11"/>
      <c r="F82" s="11">
        <v>15</v>
      </c>
      <c r="G82" s="11">
        <v>15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2.75">
      <c r="A83" s="204" t="s">
        <v>289</v>
      </c>
      <c r="B83" s="205"/>
      <c r="C83" s="206"/>
      <c r="D83" s="11"/>
      <c r="E83" s="11"/>
      <c r="F83" s="11">
        <v>0.4</v>
      </c>
      <c r="G83" s="11">
        <v>0.4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s="85" customFormat="1" ht="12.75">
      <c r="A84" s="204" t="s">
        <v>224</v>
      </c>
      <c r="B84" s="205"/>
      <c r="C84" s="206"/>
      <c r="D84" s="66"/>
      <c r="E84" s="66"/>
      <c r="F84" s="66">
        <v>200</v>
      </c>
      <c r="G84" s="66">
        <v>200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</row>
    <row r="85" spans="1:19" s="85" customFormat="1" ht="12.75">
      <c r="A85" s="198" t="s">
        <v>394</v>
      </c>
      <c r="B85" s="205"/>
      <c r="C85" s="206"/>
      <c r="D85" s="66"/>
      <c r="E85" s="66"/>
      <c r="F85" s="66">
        <v>8</v>
      </c>
      <c r="G85" s="66">
        <v>7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</row>
    <row r="86" spans="1:19" ht="12.75">
      <c r="A86" s="195" t="s">
        <v>426</v>
      </c>
      <c r="B86" s="196"/>
      <c r="C86" s="197"/>
      <c r="D86" s="11"/>
      <c r="E86" s="46">
        <v>15</v>
      </c>
      <c r="F86" s="46"/>
      <c r="G86" s="46"/>
      <c r="H86" s="46">
        <v>0.84</v>
      </c>
      <c r="I86" s="46">
        <v>0.16</v>
      </c>
      <c r="J86" s="46">
        <v>7.4</v>
      </c>
      <c r="K86" s="48">
        <v>34.51</v>
      </c>
      <c r="L86" s="59">
        <v>0.15</v>
      </c>
      <c r="M86" s="59">
        <v>0</v>
      </c>
      <c r="N86" s="59">
        <v>0</v>
      </c>
      <c r="O86" s="59">
        <v>0</v>
      </c>
      <c r="P86" s="59">
        <v>3.45</v>
      </c>
      <c r="Q86" s="59">
        <v>15.91</v>
      </c>
      <c r="R86" s="59">
        <v>3.75</v>
      </c>
      <c r="S86" s="59">
        <v>0.46</v>
      </c>
    </row>
    <row r="87" spans="1:19" ht="12.75">
      <c r="A87" s="195" t="s">
        <v>61</v>
      </c>
      <c r="B87" s="196"/>
      <c r="C87" s="197"/>
      <c r="D87" s="53"/>
      <c r="E87" s="54">
        <v>25</v>
      </c>
      <c r="F87" s="54"/>
      <c r="G87" s="54"/>
      <c r="H87" s="54">
        <v>1.97</v>
      </c>
      <c r="I87" s="54">
        <v>0.25</v>
      </c>
      <c r="J87" s="54">
        <v>0.37</v>
      </c>
      <c r="K87" s="62">
        <v>58.45</v>
      </c>
      <c r="L87" s="46">
        <v>0.02</v>
      </c>
      <c r="M87" s="46">
        <v>0</v>
      </c>
      <c r="N87" s="46">
        <v>0</v>
      </c>
      <c r="O87" s="46">
        <v>0.32</v>
      </c>
      <c r="P87" s="46">
        <v>5.75</v>
      </c>
      <c r="Q87" s="46">
        <v>21.75</v>
      </c>
      <c r="R87" s="46">
        <v>8.25</v>
      </c>
      <c r="S87" s="46">
        <v>0.27</v>
      </c>
    </row>
    <row r="88" spans="1:19" ht="12.75">
      <c r="A88" s="195" t="s">
        <v>278</v>
      </c>
      <c r="B88" s="196"/>
      <c r="C88" s="197"/>
      <c r="D88" s="54" t="s">
        <v>23</v>
      </c>
      <c r="E88" s="54">
        <v>10</v>
      </c>
      <c r="F88" s="54"/>
      <c r="G88" s="54"/>
      <c r="H88" s="54">
        <v>0.08</v>
      </c>
      <c r="I88" s="54">
        <v>7.25</v>
      </c>
      <c r="J88" s="54">
        <v>0.13</v>
      </c>
      <c r="K88" s="62">
        <v>66</v>
      </c>
      <c r="L88" s="46">
        <v>0</v>
      </c>
      <c r="M88" s="46">
        <v>0</v>
      </c>
      <c r="N88" s="46">
        <v>40</v>
      </c>
      <c r="O88" s="46">
        <v>0.01</v>
      </c>
      <c r="P88" s="46">
        <v>2.4</v>
      </c>
      <c r="Q88" s="46">
        <v>3</v>
      </c>
      <c r="R88" s="46">
        <v>0</v>
      </c>
      <c r="S88" s="46">
        <v>0.02</v>
      </c>
    </row>
    <row r="89" spans="1:19" ht="12.75">
      <c r="A89" s="208" t="s">
        <v>15</v>
      </c>
      <c r="B89" s="209"/>
      <c r="C89" s="210"/>
      <c r="D89" s="11"/>
      <c r="E89" s="11"/>
      <c r="F89" s="5"/>
      <c r="G89" s="5"/>
      <c r="H89" s="83">
        <f aca="true" t="shared" si="4" ref="H89:S89">SUM(H63:H88)</f>
        <v>19.99</v>
      </c>
      <c r="I89" s="6">
        <f t="shared" si="4"/>
        <v>40.769999999999996</v>
      </c>
      <c r="J89" s="6">
        <f t="shared" si="4"/>
        <v>61.86</v>
      </c>
      <c r="K89" s="6">
        <f t="shared" si="4"/>
        <v>748.2600000000001</v>
      </c>
      <c r="L89" s="6">
        <f t="shared" si="4"/>
        <v>0.4</v>
      </c>
      <c r="M89" s="6">
        <f t="shared" si="4"/>
        <v>19.209999999999997</v>
      </c>
      <c r="N89" s="6">
        <f t="shared" si="4"/>
        <v>103</v>
      </c>
      <c r="O89" s="6">
        <f t="shared" si="4"/>
        <v>0.51</v>
      </c>
      <c r="P89" s="6">
        <f t="shared" si="4"/>
        <v>126.95</v>
      </c>
      <c r="Q89" s="6">
        <f t="shared" si="4"/>
        <v>266.71</v>
      </c>
      <c r="R89" s="6">
        <f t="shared" si="4"/>
        <v>69.31</v>
      </c>
      <c r="S89" s="6">
        <f t="shared" si="4"/>
        <v>5.98</v>
      </c>
    </row>
    <row r="90" spans="1:19" ht="12.75">
      <c r="A90" s="208" t="s">
        <v>17</v>
      </c>
      <c r="B90" s="209"/>
      <c r="C90" s="210"/>
      <c r="D90" s="11"/>
      <c r="E90" s="11"/>
      <c r="F90" s="5"/>
      <c r="G90" s="5"/>
      <c r="H90" s="172">
        <f>H89+H61+H57+H28+H24</f>
        <v>87.13000000000001</v>
      </c>
      <c r="I90" s="6">
        <f>I89+I61+I57+I28+I24</f>
        <v>103.41</v>
      </c>
      <c r="J90" s="6">
        <f>J89+J61+J57+J24+J28</f>
        <v>289.90999999999997</v>
      </c>
      <c r="K90" s="6">
        <f>K89+K61+K57+K28+K24</f>
        <v>2461.6400000000003</v>
      </c>
      <c r="L90" s="6">
        <f>L89+L61+L57+L28+L24</f>
        <v>1.35</v>
      </c>
      <c r="M90" s="6">
        <f>M89+M61+M57+M28+M24</f>
        <v>70.58999999999999</v>
      </c>
      <c r="N90" s="172">
        <f>N89+N61+N57+N28+N24</f>
        <v>342.53999999999996</v>
      </c>
      <c r="O90" s="6">
        <f>O89+O61+O57+O28+O24</f>
        <v>1.87</v>
      </c>
      <c r="P90" s="6">
        <f>P89+P61+P28+P24+P57</f>
        <v>975.24</v>
      </c>
      <c r="Q90" s="6">
        <f>Q89+Q61+Q57+Q28+Q24</f>
        <v>1505.81</v>
      </c>
      <c r="R90" s="6">
        <f>R89+R61+R57+R24+R28</f>
        <v>400.56</v>
      </c>
      <c r="S90" s="6">
        <f>S89+S61+S57+S28+S24</f>
        <v>27.9</v>
      </c>
    </row>
  </sheetData>
  <sheetProtection/>
  <mergeCells count="113">
    <mergeCell ref="A31:C31"/>
    <mergeCell ref="A32:C32"/>
    <mergeCell ref="A40:C40"/>
    <mergeCell ref="A35:C35"/>
    <mergeCell ref="A39:C39"/>
    <mergeCell ref="A44:C44"/>
    <mergeCell ref="A73:C73"/>
    <mergeCell ref="A41:C41"/>
    <mergeCell ref="A43:C43"/>
    <mergeCell ref="A46:C46"/>
    <mergeCell ref="A47:C47"/>
    <mergeCell ref="A54:C54"/>
    <mergeCell ref="A71:C71"/>
    <mergeCell ref="A72:C72"/>
    <mergeCell ref="A52:C52"/>
    <mergeCell ref="A53:C53"/>
    <mergeCell ref="E1:G1"/>
    <mergeCell ref="D29:G29"/>
    <mergeCell ref="A19:C19"/>
    <mergeCell ref="A27:C27"/>
    <mergeCell ref="A24:C24"/>
    <mergeCell ref="A28:C28"/>
    <mergeCell ref="A29:C29"/>
    <mergeCell ref="A12:C12"/>
    <mergeCell ref="D58:G58"/>
    <mergeCell ref="D62:G62"/>
    <mergeCell ref="A62:C62"/>
    <mergeCell ref="A61:C61"/>
    <mergeCell ref="H1:J1"/>
    <mergeCell ref="C2:G2"/>
    <mergeCell ref="A1:B1"/>
    <mergeCell ref="A2:B2"/>
    <mergeCell ref="C1:D1"/>
    <mergeCell ref="A70:C70"/>
    <mergeCell ref="A14:C14"/>
    <mergeCell ref="A8:C8"/>
    <mergeCell ref="A37:C37"/>
    <mergeCell ref="A50:C50"/>
    <mergeCell ref="A22:C22"/>
    <mergeCell ref="A13:C13"/>
    <mergeCell ref="A9:C9"/>
    <mergeCell ref="A10:C10"/>
    <mergeCell ref="A11:C11"/>
    <mergeCell ref="D6:G6"/>
    <mergeCell ref="A90:C90"/>
    <mergeCell ref="A57:C57"/>
    <mergeCell ref="A63:C63"/>
    <mergeCell ref="A89:C89"/>
    <mergeCell ref="A60:C60"/>
    <mergeCell ref="A88:C88"/>
    <mergeCell ref="A83:C83"/>
    <mergeCell ref="A84:C84"/>
    <mergeCell ref="A87:C87"/>
    <mergeCell ref="O4:O5"/>
    <mergeCell ref="A6:C6"/>
    <mergeCell ref="A15:C15"/>
    <mergeCell ref="D25:G25"/>
    <mergeCell ref="A25:C25"/>
    <mergeCell ref="A16:C16"/>
    <mergeCell ref="A18:C18"/>
    <mergeCell ref="A17:C17"/>
    <mergeCell ref="A20:C20"/>
    <mergeCell ref="A21:C21"/>
    <mergeCell ref="A5:C5"/>
    <mergeCell ref="A7:C7"/>
    <mergeCell ref="L3:O3"/>
    <mergeCell ref="H3:K3"/>
    <mergeCell ref="H4:H5"/>
    <mergeCell ref="I4:I5"/>
    <mergeCell ref="J4:J5"/>
    <mergeCell ref="L4:L5"/>
    <mergeCell ref="M4:M5"/>
    <mergeCell ref="N4:N5"/>
    <mergeCell ref="A65:C65"/>
    <mergeCell ref="A79:C79"/>
    <mergeCell ref="A75:C75"/>
    <mergeCell ref="P3:S3"/>
    <mergeCell ref="P4:P5"/>
    <mergeCell ref="Q4:Q5"/>
    <mergeCell ref="R4:R5"/>
    <mergeCell ref="S4:S5"/>
    <mergeCell ref="A3:C3"/>
    <mergeCell ref="A4:C4"/>
    <mergeCell ref="A69:C69"/>
    <mergeCell ref="A26:C26"/>
    <mergeCell ref="A51:C51"/>
    <mergeCell ref="A86:C86"/>
    <mergeCell ref="A56:C56"/>
    <mergeCell ref="A64:C64"/>
    <mergeCell ref="A59:C59"/>
    <mergeCell ref="A85:C85"/>
    <mergeCell ref="A67:C67"/>
    <mergeCell ref="A68:C68"/>
    <mergeCell ref="A55:C55"/>
    <mergeCell ref="A45:C45"/>
    <mergeCell ref="A23:C23"/>
    <mergeCell ref="A38:C38"/>
    <mergeCell ref="A42:C42"/>
    <mergeCell ref="A36:C36"/>
    <mergeCell ref="A30:C30"/>
    <mergeCell ref="A33:C33"/>
    <mergeCell ref="A48:C48"/>
    <mergeCell ref="A49:C49"/>
    <mergeCell ref="A34:C34"/>
    <mergeCell ref="A82:C82"/>
    <mergeCell ref="A58:C58"/>
    <mergeCell ref="A80:C80"/>
    <mergeCell ref="A74:C74"/>
    <mergeCell ref="A76:C76"/>
    <mergeCell ref="A77:C77"/>
    <mergeCell ref="A78:C78"/>
    <mergeCell ref="A66:C66"/>
    <mergeCell ref="A81:C81"/>
  </mergeCells>
  <printOptions/>
  <pageMargins left="0.75" right="0.75" top="0.2" bottom="0.16" header="0.17" footer="0.16"/>
  <pageSetup horizontalDpi="600" verticalDpi="600" orientation="landscape" paperSize="9" r:id="rId1"/>
  <ignoredErrors>
    <ignoredError sqref="J90 P90 R9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U136"/>
  <sheetViews>
    <sheetView zoomScaleSheetLayoutView="75" zoomScalePageLayoutView="0" workbookViewId="0" topLeftCell="A106">
      <selection activeCell="H91" sqref="H91"/>
    </sheetView>
  </sheetViews>
  <sheetFormatPr defaultColWidth="9.00390625" defaultRowHeight="12.75"/>
  <cols>
    <col min="1" max="2" width="8.75390625" style="0" customWidth="1"/>
    <col min="3" max="3" width="13.625" style="0" customWidth="1"/>
    <col min="4" max="4" width="1.00390625" style="0" hidden="1" customWidth="1"/>
    <col min="5" max="5" width="6.625" style="0" customWidth="1"/>
    <col min="6" max="6" width="5.875" style="0" customWidth="1"/>
    <col min="7" max="7" width="6.625" style="0" customWidth="1"/>
    <col min="8" max="8" width="5.75390625" style="0" customWidth="1"/>
    <col min="9" max="9" width="5.875" style="0" customWidth="1"/>
    <col min="10" max="11" width="5.75390625" style="0" customWidth="1"/>
    <col min="12" max="12" width="6.75390625" style="0" customWidth="1"/>
    <col min="13" max="13" width="5.75390625" style="0" customWidth="1"/>
    <col min="14" max="14" width="5.875" style="0" customWidth="1"/>
    <col min="15" max="16" width="5.75390625" style="0" customWidth="1"/>
    <col min="17" max="17" width="5.25390625" style="0" customWidth="1"/>
    <col min="18" max="18" width="6.75390625" style="0" customWidth="1"/>
    <col min="19" max="19" width="5.25390625" style="0" customWidth="1"/>
    <col min="20" max="20" width="5.875" style="0" customWidth="1"/>
  </cols>
  <sheetData>
    <row r="1" spans="1:20" ht="14.25" customHeight="1">
      <c r="A1" s="162" t="s">
        <v>107</v>
      </c>
      <c r="B1" s="163"/>
      <c r="C1" s="163"/>
      <c r="D1" s="166" t="s">
        <v>388</v>
      </c>
      <c r="E1" s="352" t="s">
        <v>449</v>
      </c>
      <c r="F1" s="352"/>
      <c r="G1" s="352"/>
      <c r="H1" s="167"/>
      <c r="I1" s="160"/>
      <c r="J1" s="160"/>
      <c r="K1" s="160"/>
      <c r="L1" s="354" t="s">
        <v>401</v>
      </c>
      <c r="M1" s="354"/>
      <c r="N1" s="52"/>
      <c r="O1" s="52"/>
      <c r="P1" s="52"/>
      <c r="Q1" s="52"/>
      <c r="R1" s="52"/>
      <c r="S1" s="52"/>
      <c r="T1" s="52"/>
    </row>
    <row r="2" spans="1:20" ht="12.75">
      <c r="A2" s="144" t="s">
        <v>108</v>
      </c>
      <c r="B2" s="161"/>
      <c r="C2" s="161"/>
      <c r="D2" s="158" t="s">
        <v>400</v>
      </c>
      <c r="E2" s="158" t="s">
        <v>259</v>
      </c>
      <c r="F2" s="158"/>
      <c r="G2" s="158"/>
      <c r="H2" s="168"/>
      <c r="I2" s="159"/>
      <c r="J2" s="159"/>
      <c r="K2" s="159"/>
      <c r="L2" s="355"/>
      <c r="M2" s="355"/>
      <c r="N2" s="52"/>
      <c r="O2" s="52"/>
      <c r="P2" s="52"/>
      <c r="Q2" s="52"/>
      <c r="R2" s="52"/>
      <c r="S2" s="52"/>
      <c r="T2" s="52"/>
    </row>
    <row r="3" spans="1:20" ht="12.75">
      <c r="A3" s="278" t="s">
        <v>0</v>
      </c>
      <c r="B3" s="279"/>
      <c r="C3" s="279"/>
      <c r="D3" s="280"/>
      <c r="E3" s="44" t="s">
        <v>3</v>
      </c>
      <c r="F3" s="145"/>
      <c r="G3" s="353" t="s">
        <v>5</v>
      </c>
      <c r="H3" s="358" t="s">
        <v>6</v>
      </c>
      <c r="I3" s="363" t="s">
        <v>143</v>
      </c>
      <c r="J3" s="362"/>
      <c r="K3" s="362"/>
      <c r="L3" s="362"/>
      <c r="M3" s="288" t="s">
        <v>135</v>
      </c>
      <c r="N3" s="288"/>
      <c r="O3" s="288"/>
      <c r="P3" s="289"/>
      <c r="Q3" s="287" t="s">
        <v>130</v>
      </c>
      <c r="R3" s="288"/>
      <c r="S3" s="288"/>
      <c r="T3" s="289"/>
    </row>
    <row r="4" spans="1:20" ht="12.75">
      <c r="A4" s="252" t="s">
        <v>1</v>
      </c>
      <c r="B4" s="238"/>
      <c r="C4" s="238"/>
      <c r="D4" s="294"/>
      <c r="E4" s="24" t="s">
        <v>142</v>
      </c>
      <c r="F4" s="146" t="s">
        <v>385</v>
      </c>
      <c r="G4" s="353"/>
      <c r="H4" s="358"/>
      <c r="I4" s="164"/>
      <c r="J4" s="364" t="s">
        <v>9</v>
      </c>
      <c r="K4" s="362" t="s">
        <v>10</v>
      </c>
      <c r="L4" s="46" t="s">
        <v>132</v>
      </c>
      <c r="M4" s="280" t="s">
        <v>127</v>
      </c>
      <c r="N4" s="290" t="s">
        <v>120</v>
      </c>
      <c r="O4" s="360" t="s">
        <v>121</v>
      </c>
      <c r="P4" s="290" t="s">
        <v>128</v>
      </c>
      <c r="Q4" s="290" t="s">
        <v>122</v>
      </c>
      <c r="R4" s="290" t="s">
        <v>123</v>
      </c>
      <c r="S4" s="290" t="s">
        <v>124</v>
      </c>
      <c r="T4" s="290" t="s">
        <v>125</v>
      </c>
    </row>
    <row r="5" spans="1:20" ht="12.75">
      <c r="A5" s="291" t="s">
        <v>2</v>
      </c>
      <c r="B5" s="291"/>
      <c r="C5" s="291"/>
      <c r="D5" s="291"/>
      <c r="E5" s="26" t="s">
        <v>131</v>
      </c>
      <c r="F5" s="143"/>
      <c r="G5" s="353"/>
      <c r="H5" s="358"/>
      <c r="I5" s="165" t="s">
        <v>8</v>
      </c>
      <c r="J5" s="364"/>
      <c r="K5" s="362"/>
      <c r="L5" s="46" t="s">
        <v>148</v>
      </c>
      <c r="M5" s="293"/>
      <c r="N5" s="291"/>
      <c r="O5" s="361"/>
      <c r="P5" s="291"/>
      <c r="Q5" s="291"/>
      <c r="R5" s="291"/>
      <c r="S5" s="291"/>
      <c r="T5" s="291"/>
    </row>
    <row r="6" spans="1:20" ht="12.75">
      <c r="A6" s="359"/>
      <c r="B6" s="359"/>
      <c r="C6" s="359"/>
      <c r="D6" s="359"/>
      <c r="E6" s="356" t="s">
        <v>11</v>
      </c>
      <c r="F6" s="250"/>
      <c r="G6" s="250"/>
      <c r="H6" s="250"/>
      <c r="I6" s="120"/>
      <c r="J6" s="136"/>
      <c r="K6" s="1"/>
      <c r="L6" s="78"/>
      <c r="M6" s="5"/>
      <c r="N6" s="5"/>
      <c r="O6" s="5"/>
      <c r="P6" s="5"/>
      <c r="Q6" s="5"/>
      <c r="R6" s="5"/>
      <c r="S6" s="5"/>
      <c r="T6" s="5"/>
    </row>
    <row r="7" spans="1:20" ht="14.25" customHeight="1">
      <c r="A7" s="225" t="s">
        <v>369</v>
      </c>
      <c r="B7" s="226"/>
      <c r="C7" s="227"/>
      <c r="D7" s="178"/>
      <c r="E7" s="109" t="s">
        <v>288</v>
      </c>
      <c r="F7" s="141">
        <v>250</v>
      </c>
      <c r="G7" s="101"/>
      <c r="H7" s="99"/>
      <c r="I7" s="113">
        <v>3.72</v>
      </c>
      <c r="J7" s="113">
        <v>4.47</v>
      </c>
      <c r="K7" s="113">
        <v>7.68</v>
      </c>
      <c r="L7" s="113">
        <v>89</v>
      </c>
      <c r="M7" s="113">
        <v>0.05</v>
      </c>
      <c r="N7" s="113">
        <v>0.83</v>
      </c>
      <c r="O7" s="113">
        <v>33</v>
      </c>
      <c r="P7" s="113">
        <v>0.17</v>
      </c>
      <c r="Q7" s="113">
        <v>159.5</v>
      </c>
      <c r="R7" s="113">
        <v>113.68</v>
      </c>
      <c r="S7" s="113">
        <v>17.68</v>
      </c>
      <c r="T7" s="113">
        <v>0.15</v>
      </c>
    </row>
    <row r="8" spans="1:20" ht="12.75">
      <c r="A8" s="225" t="s">
        <v>370</v>
      </c>
      <c r="B8" s="226"/>
      <c r="C8" s="227"/>
      <c r="D8" s="178"/>
      <c r="E8" s="100"/>
      <c r="F8" s="119"/>
      <c r="G8" s="119"/>
      <c r="H8" s="99"/>
      <c r="I8" s="139"/>
      <c r="J8" s="99"/>
      <c r="K8" s="99"/>
      <c r="L8" s="99"/>
      <c r="M8" s="99"/>
      <c r="N8" s="99"/>
      <c r="O8" s="99"/>
      <c r="P8" s="99"/>
      <c r="Q8" s="99"/>
      <c r="R8" s="99"/>
      <c r="S8" s="99"/>
      <c r="T8" s="5"/>
    </row>
    <row r="9" spans="1:20" ht="12.75">
      <c r="A9" s="217" t="s">
        <v>18</v>
      </c>
      <c r="B9" s="218"/>
      <c r="C9" s="219"/>
      <c r="D9" s="177"/>
      <c r="E9" s="100"/>
      <c r="F9" s="119"/>
      <c r="G9" s="119">
        <v>125</v>
      </c>
      <c r="H9" s="99">
        <v>125</v>
      </c>
      <c r="I9" s="139"/>
      <c r="J9" s="99"/>
      <c r="K9" s="99"/>
      <c r="L9" s="99"/>
      <c r="M9" s="99"/>
      <c r="N9" s="99"/>
      <c r="O9" s="99"/>
      <c r="P9" s="99"/>
      <c r="Q9" s="99"/>
      <c r="R9" s="99"/>
      <c r="S9" s="99"/>
      <c r="T9" s="5"/>
    </row>
    <row r="10" spans="1:20" ht="12.75">
      <c r="A10" s="217" t="s">
        <v>371</v>
      </c>
      <c r="B10" s="218"/>
      <c r="C10" s="219"/>
      <c r="D10" s="177"/>
      <c r="E10" s="100"/>
      <c r="F10" s="119"/>
      <c r="G10" s="119">
        <v>20</v>
      </c>
      <c r="H10" s="99">
        <v>20</v>
      </c>
      <c r="I10" s="13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5"/>
    </row>
    <row r="11" spans="1:20" ht="12.75">
      <c r="A11" s="217" t="s">
        <v>20</v>
      </c>
      <c r="B11" s="218"/>
      <c r="C11" s="219"/>
      <c r="D11" s="177"/>
      <c r="E11" s="100"/>
      <c r="F11" s="119"/>
      <c r="G11" s="119">
        <v>0.6</v>
      </c>
      <c r="H11" s="99">
        <v>0.6</v>
      </c>
      <c r="I11" s="13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5"/>
    </row>
    <row r="12" spans="1:20" ht="12.75">
      <c r="A12" s="217" t="s">
        <v>33</v>
      </c>
      <c r="B12" s="218"/>
      <c r="C12" s="219"/>
      <c r="D12" s="177"/>
      <c r="E12" s="100"/>
      <c r="F12" s="119"/>
      <c r="G12" s="119">
        <v>2</v>
      </c>
      <c r="H12" s="99">
        <v>2</v>
      </c>
      <c r="I12" s="13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5"/>
    </row>
    <row r="13" spans="1:20" ht="12.75">
      <c r="A13" s="217" t="s">
        <v>293</v>
      </c>
      <c r="B13" s="218"/>
      <c r="C13" s="219"/>
      <c r="D13" s="177"/>
      <c r="E13" s="100"/>
      <c r="F13" s="119"/>
      <c r="G13" s="119">
        <v>2.5</v>
      </c>
      <c r="H13" s="119">
        <v>2.5</v>
      </c>
      <c r="I13" s="13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5"/>
    </row>
    <row r="14" spans="1:20" s="85" customFormat="1" ht="12.75">
      <c r="A14" s="201" t="s">
        <v>224</v>
      </c>
      <c r="B14" s="202"/>
      <c r="C14" s="203"/>
      <c r="D14" s="177"/>
      <c r="E14" s="100"/>
      <c r="F14" s="119"/>
      <c r="G14" s="119">
        <v>137.5</v>
      </c>
      <c r="H14" s="99">
        <v>137.5</v>
      </c>
      <c r="I14" s="13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"/>
    </row>
    <row r="15" spans="1:21" ht="12.75">
      <c r="A15" s="232" t="s">
        <v>267</v>
      </c>
      <c r="B15" s="232"/>
      <c r="C15" s="232"/>
      <c r="D15" s="195"/>
      <c r="E15" s="54" t="s">
        <v>206</v>
      </c>
      <c r="F15" s="54">
        <v>50</v>
      </c>
      <c r="G15" s="54"/>
      <c r="H15" s="54"/>
      <c r="I15" s="113">
        <v>5.71</v>
      </c>
      <c r="J15" s="113">
        <v>7.58</v>
      </c>
      <c r="K15" s="113">
        <v>3.04</v>
      </c>
      <c r="L15" s="113">
        <v>103</v>
      </c>
      <c r="M15" s="113">
        <v>0.05</v>
      </c>
      <c r="N15" s="113">
        <v>0.1</v>
      </c>
      <c r="O15" s="113">
        <v>116</v>
      </c>
      <c r="P15" s="113">
        <v>0.2</v>
      </c>
      <c r="Q15" s="113">
        <v>41.4</v>
      </c>
      <c r="R15" s="113">
        <v>89.6</v>
      </c>
      <c r="S15" s="113">
        <v>6.77</v>
      </c>
      <c r="T15" s="113">
        <v>1.07</v>
      </c>
      <c r="U15" s="52"/>
    </row>
    <row r="16" spans="1:21" ht="12.75">
      <c r="A16" s="350" t="s">
        <v>46</v>
      </c>
      <c r="B16" s="350"/>
      <c r="C16" s="350"/>
      <c r="D16" s="298"/>
      <c r="E16" s="182"/>
      <c r="F16" s="182"/>
      <c r="G16" s="182">
        <v>40</v>
      </c>
      <c r="H16" s="182">
        <v>40</v>
      </c>
      <c r="I16" s="138"/>
      <c r="J16" s="54"/>
      <c r="K16" s="54"/>
      <c r="L16" s="54"/>
      <c r="M16" s="11"/>
      <c r="N16" s="11"/>
      <c r="O16" s="11"/>
      <c r="P16" s="11"/>
      <c r="Q16" s="11"/>
      <c r="R16" s="11"/>
      <c r="S16" s="11"/>
      <c r="T16" s="11"/>
      <c r="U16" s="52"/>
    </row>
    <row r="17" spans="1:21" ht="12.75">
      <c r="A17" s="350" t="s">
        <v>18</v>
      </c>
      <c r="B17" s="350"/>
      <c r="C17" s="350"/>
      <c r="D17" s="298"/>
      <c r="E17" s="182"/>
      <c r="F17" s="182"/>
      <c r="G17" s="182">
        <v>13</v>
      </c>
      <c r="H17" s="182">
        <v>13</v>
      </c>
      <c r="I17" s="138"/>
      <c r="J17" s="54"/>
      <c r="K17" s="54"/>
      <c r="L17" s="54"/>
      <c r="M17" s="11"/>
      <c r="N17" s="11"/>
      <c r="O17" s="11"/>
      <c r="P17" s="11"/>
      <c r="Q17" s="11"/>
      <c r="R17" s="11"/>
      <c r="S17" s="11"/>
      <c r="T17" s="11"/>
      <c r="U17" s="52"/>
    </row>
    <row r="18" spans="1:21" ht="12.75">
      <c r="A18" s="350" t="s">
        <v>32</v>
      </c>
      <c r="B18" s="350"/>
      <c r="C18" s="350"/>
      <c r="D18" s="298"/>
      <c r="E18" s="182"/>
      <c r="F18" s="182"/>
      <c r="G18" s="182">
        <v>3</v>
      </c>
      <c r="H18" s="182">
        <v>3</v>
      </c>
      <c r="I18" s="138"/>
      <c r="J18" s="54"/>
      <c r="K18" s="54"/>
      <c r="L18" s="54"/>
      <c r="M18" s="11"/>
      <c r="N18" s="11"/>
      <c r="O18" s="11"/>
      <c r="P18" s="11"/>
      <c r="Q18" s="11"/>
      <c r="R18" s="11"/>
      <c r="S18" s="11"/>
      <c r="T18" s="11"/>
      <c r="U18" s="52"/>
    </row>
    <row r="19" spans="1:21" ht="12.75">
      <c r="A19" s="350" t="s">
        <v>33</v>
      </c>
      <c r="B19" s="350"/>
      <c r="C19" s="350"/>
      <c r="D19" s="298"/>
      <c r="E19" s="182"/>
      <c r="F19" s="182"/>
      <c r="G19" s="182">
        <v>3</v>
      </c>
      <c r="H19" s="182">
        <v>3</v>
      </c>
      <c r="I19" s="138"/>
      <c r="J19" s="54"/>
      <c r="K19" s="54"/>
      <c r="L19" s="54"/>
      <c r="M19" s="11"/>
      <c r="N19" s="11"/>
      <c r="O19" s="11"/>
      <c r="P19" s="11"/>
      <c r="Q19" s="11"/>
      <c r="R19" s="11"/>
      <c r="S19" s="11"/>
      <c r="T19" s="11"/>
      <c r="U19" s="52"/>
    </row>
    <row r="20" spans="1:20" ht="12.75">
      <c r="A20" s="350" t="s">
        <v>30</v>
      </c>
      <c r="B20" s="350"/>
      <c r="C20" s="350"/>
      <c r="D20" s="298"/>
      <c r="E20" s="182"/>
      <c r="F20" s="182"/>
      <c r="G20" s="182">
        <v>5</v>
      </c>
      <c r="H20" s="182">
        <v>5</v>
      </c>
      <c r="I20" s="138"/>
      <c r="J20" s="54"/>
      <c r="K20" s="54"/>
      <c r="L20" s="54"/>
      <c r="M20" s="11"/>
      <c r="N20" s="11"/>
      <c r="O20" s="11"/>
      <c r="P20" s="11"/>
      <c r="Q20" s="11"/>
      <c r="R20" s="11"/>
      <c r="S20" s="11"/>
      <c r="T20" s="11"/>
    </row>
    <row r="21" spans="1:20" ht="12.75">
      <c r="A21" s="350" t="s">
        <v>20</v>
      </c>
      <c r="B21" s="350"/>
      <c r="C21" s="350"/>
      <c r="D21" s="298"/>
      <c r="E21" s="182"/>
      <c r="F21" s="182"/>
      <c r="G21" s="182">
        <v>0.2</v>
      </c>
      <c r="H21" s="182">
        <v>0.2</v>
      </c>
      <c r="I21" s="138"/>
      <c r="J21" s="54"/>
      <c r="K21" s="54"/>
      <c r="L21" s="54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195" t="s">
        <v>37</v>
      </c>
      <c r="B22" s="196"/>
      <c r="C22" s="197"/>
      <c r="D22" s="54">
        <v>3376</v>
      </c>
      <c r="E22" s="54" t="s">
        <v>65</v>
      </c>
      <c r="F22" s="54" t="s">
        <v>38</v>
      </c>
      <c r="G22" s="54"/>
      <c r="H22" s="54"/>
      <c r="I22" s="54">
        <v>0.53</v>
      </c>
      <c r="J22" s="55">
        <v>0</v>
      </c>
      <c r="K22" s="54">
        <v>9.47</v>
      </c>
      <c r="L22" s="62">
        <v>40</v>
      </c>
      <c r="M22" s="59">
        <v>0</v>
      </c>
      <c r="N22" s="59">
        <v>0.27</v>
      </c>
      <c r="O22" s="59">
        <v>0</v>
      </c>
      <c r="P22" s="59">
        <v>0</v>
      </c>
      <c r="Q22" s="59">
        <v>13.6</v>
      </c>
      <c r="R22" s="59">
        <v>22.13</v>
      </c>
      <c r="S22" s="59">
        <v>1.73</v>
      </c>
      <c r="T22" s="59">
        <v>2.13</v>
      </c>
    </row>
    <row r="23" spans="1:20" ht="12.75">
      <c r="A23" s="284" t="s">
        <v>358</v>
      </c>
      <c r="B23" s="285"/>
      <c r="C23" s="286"/>
      <c r="D23" s="54"/>
      <c r="E23" s="54"/>
      <c r="F23" s="70"/>
      <c r="G23" s="70">
        <v>0.4</v>
      </c>
      <c r="H23" s="133">
        <v>0.4</v>
      </c>
      <c r="I23" s="54"/>
      <c r="J23" s="54"/>
      <c r="K23" s="54"/>
      <c r="L23" s="11"/>
      <c r="M23" s="11"/>
      <c r="N23" s="11"/>
      <c r="O23" s="11"/>
      <c r="P23" s="11"/>
      <c r="Q23" s="11"/>
      <c r="R23" s="11"/>
      <c r="S23" s="11"/>
      <c r="T23" s="5"/>
    </row>
    <row r="24" spans="1:20" ht="12.75">
      <c r="A24" s="284" t="s">
        <v>293</v>
      </c>
      <c r="B24" s="285"/>
      <c r="C24" s="286"/>
      <c r="D24" s="54"/>
      <c r="E24" s="54"/>
      <c r="F24" s="70"/>
      <c r="G24" s="70">
        <v>15</v>
      </c>
      <c r="H24" s="133">
        <v>15</v>
      </c>
      <c r="I24" s="54"/>
      <c r="J24" s="54"/>
      <c r="K24" s="54"/>
      <c r="L24" s="11"/>
      <c r="M24" s="11"/>
      <c r="N24" s="11"/>
      <c r="O24" s="11"/>
      <c r="P24" s="11"/>
      <c r="Q24" s="11"/>
      <c r="R24" s="11"/>
      <c r="S24" s="11"/>
      <c r="T24" s="5"/>
    </row>
    <row r="25" spans="1:20" ht="12.75">
      <c r="A25" s="284" t="s">
        <v>224</v>
      </c>
      <c r="B25" s="285"/>
      <c r="C25" s="286"/>
      <c r="D25" s="54"/>
      <c r="E25" s="54"/>
      <c r="F25" s="70"/>
      <c r="G25" s="70">
        <v>200</v>
      </c>
      <c r="H25" s="123">
        <v>200</v>
      </c>
      <c r="I25" s="54"/>
      <c r="J25" s="54"/>
      <c r="K25" s="54"/>
      <c r="L25" s="11"/>
      <c r="M25" s="11"/>
      <c r="N25" s="11"/>
      <c r="O25" s="11"/>
      <c r="P25" s="11"/>
      <c r="Q25" s="11"/>
      <c r="R25" s="11"/>
      <c r="S25" s="11"/>
      <c r="T25" s="5"/>
    </row>
    <row r="26" spans="1:20" ht="12.75">
      <c r="A26" s="195" t="s">
        <v>61</v>
      </c>
      <c r="B26" s="196"/>
      <c r="C26" s="197"/>
      <c r="D26" s="11"/>
      <c r="E26" s="46"/>
      <c r="F26" s="46">
        <v>35</v>
      </c>
      <c r="G26" s="46"/>
      <c r="H26" s="46"/>
      <c r="I26" s="6">
        <v>2.78</v>
      </c>
      <c r="J26" s="6">
        <v>0.35</v>
      </c>
      <c r="K26" s="6">
        <v>17</v>
      </c>
      <c r="L26" s="41">
        <v>82.32</v>
      </c>
      <c r="M26" s="59">
        <v>0.04</v>
      </c>
      <c r="N26" s="59">
        <v>0</v>
      </c>
      <c r="O26" s="59">
        <v>0</v>
      </c>
      <c r="P26" s="59">
        <v>0.1</v>
      </c>
      <c r="Q26" s="59">
        <v>7.04</v>
      </c>
      <c r="R26" s="59">
        <v>9.57</v>
      </c>
      <c r="S26" s="59">
        <v>4.57</v>
      </c>
      <c r="T26" s="59">
        <v>0.42</v>
      </c>
    </row>
    <row r="27" spans="1:20" ht="12.75">
      <c r="A27" s="195" t="s">
        <v>426</v>
      </c>
      <c r="B27" s="196"/>
      <c r="C27" s="197"/>
      <c r="D27" s="11"/>
      <c r="E27" s="46"/>
      <c r="F27" s="46">
        <v>15</v>
      </c>
      <c r="G27" s="46"/>
      <c r="H27" s="46"/>
      <c r="I27" s="46">
        <v>0.84</v>
      </c>
      <c r="J27" s="46">
        <v>0.16</v>
      </c>
      <c r="K27" s="46">
        <v>7.4</v>
      </c>
      <c r="L27" s="48">
        <v>34.51</v>
      </c>
      <c r="M27" s="59">
        <v>0.15</v>
      </c>
      <c r="N27" s="59">
        <v>0</v>
      </c>
      <c r="O27" s="59">
        <v>0</v>
      </c>
      <c r="P27" s="59">
        <v>0</v>
      </c>
      <c r="Q27" s="59">
        <v>3.45</v>
      </c>
      <c r="R27" s="59">
        <v>15.91</v>
      </c>
      <c r="S27" s="59">
        <v>3.75</v>
      </c>
      <c r="T27" s="59">
        <v>0.46</v>
      </c>
    </row>
    <row r="28" spans="1:21" ht="12.75">
      <c r="A28" s="232" t="s">
        <v>278</v>
      </c>
      <c r="B28" s="232"/>
      <c r="C28" s="232"/>
      <c r="D28" s="195"/>
      <c r="E28" s="54" t="s">
        <v>66</v>
      </c>
      <c r="F28" s="54">
        <v>10</v>
      </c>
      <c r="G28" s="54"/>
      <c r="H28" s="46"/>
      <c r="I28" s="54">
        <v>0.08</v>
      </c>
      <c r="J28" s="54">
        <v>7.25</v>
      </c>
      <c r="K28" s="54">
        <v>0.13</v>
      </c>
      <c r="L28" s="62">
        <v>66</v>
      </c>
      <c r="M28" s="46">
        <v>0</v>
      </c>
      <c r="N28" s="46">
        <v>0</v>
      </c>
      <c r="O28" s="46">
        <v>40</v>
      </c>
      <c r="P28" s="46">
        <v>0.01</v>
      </c>
      <c r="Q28" s="46">
        <v>2.4</v>
      </c>
      <c r="R28" s="46">
        <v>3</v>
      </c>
      <c r="S28" s="46">
        <v>0</v>
      </c>
      <c r="T28" s="46">
        <v>0.02</v>
      </c>
      <c r="U28" s="52"/>
    </row>
    <row r="29" spans="1:21" ht="12.75">
      <c r="A29" s="351" t="s">
        <v>12</v>
      </c>
      <c r="B29" s="351"/>
      <c r="C29" s="351"/>
      <c r="D29" s="208"/>
      <c r="E29" s="53"/>
      <c r="F29" s="53"/>
      <c r="G29" s="53"/>
      <c r="H29" s="55"/>
      <c r="I29" s="112">
        <f aca="true" t="shared" si="0" ref="I29:T29">SUM(I7:I28)</f>
        <v>13.659999999999998</v>
      </c>
      <c r="J29" s="55">
        <f t="shared" si="0"/>
        <v>19.810000000000002</v>
      </c>
      <c r="K29" s="55">
        <f t="shared" si="0"/>
        <v>44.72</v>
      </c>
      <c r="L29" s="55">
        <f t="shared" si="0"/>
        <v>414.83</v>
      </c>
      <c r="M29" s="55">
        <f t="shared" si="0"/>
        <v>0.29000000000000004</v>
      </c>
      <c r="N29" s="55">
        <f t="shared" si="0"/>
        <v>1.2</v>
      </c>
      <c r="O29" s="55">
        <f t="shared" si="0"/>
        <v>189</v>
      </c>
      <c r="P29" s="55">
        <f t="shared" si="0"/>
        <v>0.48</v>
      </c>
      <c r="Q29" s="55">
        <f t="shared" si="0"/>
        <v>227.39</v>
      </c>
      <c r="R29" s="55">
        <f t="shared" si="0"/>
        <v>253.89</v>
      </c>
      <c r="S29" s="55">
        <f t="shared" si="0"/>
        <v>34.5</v>
      </c>
      <c r="T29" s="55">
        <f t="shared" si="0"/>
        <v>4.249999999999999</v>
      </c>
      <c r="U29" s="52"/>
    </row>
    <row r="30" spans="1:21" ht="12.75">
      <c r="A30" s="350"/>
      <c r="B30" s="350"/>
      <c r="C30" s="350"/>
      <c r="D30" s="298"/>
      <c r="E30" s="211" t="s">
        <v>13</v>
      </c>
      <c r="F30" s="256"/>
      <c r="G30" s="256"/>
      <c r="H30" s="257"/>
      <c r="I30" s="65"/>
      <c r="J30" s="53"/>
      <c r="K30" s="53"/>
      <c r="L30" s="53"/>
      <c r="M30" s="11"/>
      <c r="N30" s="11"/>
      <c r="O30" s="11"/>
      <c r="P30" s="11"/>
      <c r="Q30" s="11"/>
      <c r="R30" s="11"/>
      <c r="S30" s="11"/>
      <c r="T30" s="11"/>
      <c r="U30" s="52"/>
    </row>
    <row r="31" spans="1:21" ht="12.75">
      <c r="A31" s="232" t="s">
        <v>22</v>
      </c>
      <c r="B31" s="232"/>
      <c r="C31" s="232"/>
      <c r="D31" s="195"/>
      <c r="E31" s="54" t="s">
        <v>77</v>
      </c>
      <c r="F31" s="54">
        <v>200</v>
      </c>
      <c r="G31" s="54"/>
      <c r="H31" s="54"/>
      <c r="I31" s="46">
        <v>3.78</v>
      </c>
      <c r="J31" s="46">
        <v>0.67</v>
      </c>
      <c r="K31" s="46">
        <v>26</v>
      </c>
      <c r="L31" s="46">
        <v>125.11</v>
      </c>
      <c r="M31" s="46">
        <v>0.02</v>
      </c>
      <c r="N31" s="46">
        <v>1.33</v>
      </c>
      <c r="O31" s="46">
        <v>0</v>
      </c>
      <c r="P31" s="46">
        <v>0</v>
      </c>
      <c r="Q31" s="46">
        <v>133.33</v>
      </c>
      <c r="R31" s="46">
        <v>111.11</v>
      </c>
      <c r="S31" s="46">
        <v>25.56</v>
      </c>
      <c r="T31" s="46">
        <v>2</v>
      </c>
      <c r="U31" s="52"/>
    </row>
    <row r="32" spans="1:21" ht="12.75">
      <c r="A32" s="228" t="s">
        <v>18</v>
      </c>
      <c r="B32" s="228"/>
      <c r="C32" s="228"/>
      <c r="D32" s="201"/>
      <c r="E32" s="53"/>
      <c r="F32" s="53"/>
      <c r="G32" s="53">
        <v>100</v>
      </c>
      <c r="H32" s="53">
        <v>100</v>
      </c>
      <c r="I32" s="65"/>
      <c r="J32" s="53"/>
      <c r="K32" s="53"/>
      <c r="L32" s="53"/>
      <c r="M32" s="11"/>
      <c r="N32" s="11"/>
      <c r="O32" s="11"/>
      <c r="P32" s="11"/>
      <c r="Q32" s="11"/>
      <c r="R32" s="11"/>
      <c r="S32" s="11"/>
      <c r="T32" s="11"/>
      <c r="U32" s="52"/>
    </row>
    <row r="33" spans="1:21" ht="12.75">
      <c r="A33" s="228" t="s">
        <v>356</v>
      </c>
      <c r="B33" s="228"/>
      <c r="C33" s="228"/>
      <c r="D33" s="201"/>
      <c r="E33" s="53"/>
      <c r="F33" s="53"/>
      <c r="G33" s="53">
        <v>4</v>
      </c>
      <c r="H33" s="53">
        <v>4</v>
      </c>
      <c r="I33" s="65"/>
      <c r="J33" s="53"/>
      <c r="K33" s="53"/>
      <c r="L33" s="53"/>
      <c r="M33" s="11"/>
      <c r="N33" s="11"/>
      <c r="O33" s="11"/>
      <c r="P33" s="11"/>
      <c r="Q33" s="11"/>
      <c r="R33" s="11"/>
      <c r="S33" s="11"/>
      <c r="T33" s="11"/>
      <c r="U33" s="52"/>
    </row>
    <row r="34" spans="1:21" ht="12.75">
      <c r="A34" s="228" t="s">
        <v>293</v>
      </c>
      <c r="B34" s="228"/>
      <c r="C34" s="228"/>
      <c r="D34" s="201"/>
      <c r="E34" s="53"/>
      <c r="F34" s="53"/>
      <c r="G34" s="53">
        <v>13</v>
      </c>
      <c r="H34" s="53">
        <v>13</v>
      </c>
      <c r="I34" s="65"/>
      <c r="J34" s="53"/>
      <c r="K34" s="53"/>
      <c r="L34" s="53"/>
      <c r="M34" s="11"/>
      <c r="N34" s="11"/>
      <c r="O34" s="11"/>
      <c r="P34" s="11"/>
      <c r="Q34" s="11"/>
      <c r="R34" s="11"/>
      <c r="S34" s="11"/>
      <c r="T34" s="11"/>
      <c r="U34" s="52"/>
    </row>
    <row r="35" spans="1:21" s="131" customFormat="1" ht="12.75">
      <c r="A35" s="350" t="s">
        <v>224</v>
      </c>
      <c r="B35" s="350"/>
      <c r="C35" s="350"/>
      <c r="D35" s="298"/>
      <c r="E35" s="182"/>
      <c r="F35" s="182"/>
      <c r="G35" s="182">
        <v>110</v>
      </c>
      <c r="H35" s="182">
        <v>110</v>
      </c>
      <c r="I35" s="183"/>
      <c r="J35" s="182"/>
      <c r="K35" s="182"/>
      <c r="L35" s="182"/>
      <c r="M35" s="129"/>
      <c r="N35" s="129"/>
      <c r="O35" s="129"/>
      <c r="P35" s="129"/>
      <c r="Q35" s="129"/>
      <c r="R35" s="129"/>
      <c r="S35" s="129"/>
      <c r="T35" s="129"/>
      <c r="U35" s="179"/>
    </row>
    <row r="36" spans="1:21" s="80" customFormat="1" ht="12.75">
      <c r="A36" s="351" t="s">
        <v>261</v>
      </c>
      <c r="B36" s="351"/>
      <c r="C36" s="351"/>
      <c r="D36" s="208"/>
      <c r="E36" s="59"/>
      <c r="F36" s="59">
        <v>15</v>
      </c>
      <c r="G36" s="59"/>
      <c r="H36" s="59"/>
      <c r="I36" s="46">
        <v>2.7</v>
      </c>
      <c r="J36" s="46">
        <v>1.95</v>
      </c>
      <c r="K36" s="46">
        <v>10.18</v>
      </c>
      <c r="L36" s="46">
        <v>60.8</v>
      </c>
      <c r="M36" s="59">
        <v>0.02</v>
      </c>
      <c r="N36" s="59">
        <v>0</v>
      </c>
      <c r="O36" s="59">
        <v>9.77</v>
      </c>
      <c r="P36" s="59">
        <v>0</v>
      </c>
      <c r="Q36" s="59">
        <v>6.16</v>
      </c>
      <c r="R36" s="59">
        <v>13.08</v>
      </c>
      <c r="S36" s="59">
        <v>2.25</v>
      </c>
      <c r="T36" s="59">
        <v>0.15</v>
      </c>
      <c r="U36" s="82"/>
    </row>
    <row r="37" spans="1:21" ht="12.75">
      <c r="A37" s="351" t="s">
        <v>12</v>
      </c>
      <c r="B37" s="351"/>
      <c r="C37" s="351"/>
      <c r="D37" s="208"/>
      <c r="E37" s="11"/>
      <c r="F37" s="11"/>
      <c r="G37" s="11"/>
      <c r="H37" s="11"/>
      <c r="I37" s="50">
        <f aca="true" t="shared" si="1" ref="I37:T37">SUM(I31:I36)</f>
        <v>6.48</v>
      </c>
      <c r="J37" s="46">
        <f t="shared" si="1"/>
        <v>2.62</v>
      </c>
      <c r="K37" s="46">
        <f t="shared" si="1"/>
        <v>36.18</v>
      </c>
      <c r="L37" s="46">
        <f t="shared" si="1"/>
        <v>185.91</v>
      </c>
      <c r="M37" s="46">
        <f t="shared" si="1"/>
        <v>0.04</v>
      </c>
      <c r="N37" s="46">
        <f t="shared" si="1"/>
        <v>1.33</v>
      </c>
      <c r="O37" s="46">
        <f t="shared" si="1"/>
        <v>9.77</v>
      </c>
      <c r="P37" s="46">
        <f t="shared" si="1"/>
        <v>0</v>
      </c>
      <c r="Q37" s="46">
        <f t="shared" si="1"/>
        <v>139.49</v>
      </c>
      <c r="R37" s="46">
        <f t="shared" si="1"/>
        <v>124.19</v>
      </c>
      <c r="S37" s="46">
        <f t="shared" si="1"/>
        <v>27.81</v>
      </c>
      <c r="T37" s="46">
        <f t="shared" si="1"/>
        <v>2.15</v>
      </c>
      <c r="U37" s="52"/>
    </row>
    <row r="38" spans="1:21" ht="12.75">
      <c r="A38" s="350"/>
      <c r="B38" s="350"/>
      <c r="C38" s="350"/>
      <c r="D38" s="298"/>
      <c r="E38" s="211" t="s">
        <v>14</v>
      </c>
      <c r="F38" s="212"/>
      <c r="G38" s="212"/>
      <c r="H38" s="213"/>
      <c r="I38" s="58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2"/>
    </row>
    <row r="39" spans="1:21" ht="12.75">
      <c r="A39" s="232" t="s">
        <v>199</v>
      </c>
      <c r="B39" s="232"/>
      <c r="C39" s="232"/>
      <c r="D39" s="195"/>
      <c r="E39" s="46" t="s">
        <v>207</v>
      </c>
      <c r="F39" s="46" t="s">
        <v>258</v>
      </c>
      <c r="G39" s="46"/>
      <c r="H39" s="46"/>
      <c r="I39" s="46">
        <v>3.56</v>
      </c>
      <c r="J39" s="46">
        <v>5.12</v>
      </c>
      <c r="K39" s="46">
        <v>14.17</v>
      </c>
      <c r="L39" s="48">
        <v>127.8</v>
      </c>
      <c r="M39" s="59">
        <v>0.09</v>
      </c>
      <c r="N39" s="46">
        <v>6.7</v>
      </c>
      <c r="O39" s="11">
        <v>0</v>
      </c>
      <c r="P39" s="59">
        <v>0.06</v>
      </c>
      <c r="Q39" s="59">
        <v>54.18</v>
      </c>
      <c r="R39" s="59">
        <v>99.5</v>
      </c>
      <c r="S39" s="59">
        <v>34.45</v>
      </c>
      <c r="T39" s="59">
        <v>1.73</v>
      </c>
      <c r="U39" s="52"/>
    </row>
    <row r="40" spans="1:21" ht="12.75">
      <c r="A40" s="232" t="s">
        <v>62</v>
      </c>
      <c r="B40" s="232"/>
      <c r="C40" s="232"/>
      <c r="D40" s="195"/>
      <c r="E40" s="46"/>
      <c r="F40" s="46"/>
      <c r="G40" s="46"/>
      <c r="H40" s="46"/>
      <c r="I40" s="50"/>
      <c r="J40" s="46"/>
      <c r="K40" s="46"/>
      <c r="L40" s="46"/>
      <c r="M40" s="11"/>
      <c r="N40" s="10"/>
      <c r="O40" s="11"/>
      <c r="P40" s="11"/>
      <c r="Q40" s="11"/>
      <c r="R40" s="11"/>
      <c r="S40" s="11"/>
      <c r="T40" s="11"/>
      <c r="U40" s="52"/>
    </row>
    <row r="41" spans="1:21" ht="12.75">
      <c r="A41" s="350" t="s">
        <v>26</v>
      </c>
      <c r="B41" s="350"/>
      <c r="C41" s="350"/>
      <c r="D41" s="298"/>
      <c r="E41" s="11"/>
      <c r="F41" s="11"/>
      <c r="G41" s="11">
        <v>31</v>
      </c>
      <c r="H41" s="11">
        <v>28</v>
      </c>
      <c r="I41" s="58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52"/>
    </row>
    <row r="42" spans="1:21" ht="12.75">
      <c r="A42" s="207" t="s">
        <v>70</v>
      </c>
      <c r="B42" s="207"/>
      <c r="C42" s="207"/>
      <c r="D42" s="198"/>
      <c r="E42" s="11"/>
      <c r="F42" s="11"/>
      <c r="G42" s="11">
        <v>3</v>
      </c>
      <c r="H42" s="11">
        <v>3</v>
      </c>
      <c r="I42" s="58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52"/>
    </row>
    <row r="43" spans="1:21" ht="12.75">
      <c r="A43" s="207" t="s">
        <v>27</v>
      </c>
      <c r="B43" s="207"/>
      <c r="C43" s="207"/>
      <c r="D43" s="198"/>
      <c r="E43" s="11"/>
      <c r="F43" s="11"/>
      <c r="G43" s="11">
        <v>12.5</v>
      </c>
      <c r="H43" s="11">
        <v>10</v>
      </c>
      <c r="I43" s="58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52"/>
    </row>
    <row r="44" spans="1:21" ht="12.75">
      <c r="A44" s="350" t="s">
        <v>28</v>
      </c>
      <c r="B44" s="350"/>
      <c r="C44" s="350"/>
      <c r="D44" s="298"/>
      <c r="E44" s="10"/>
      <c r="F44" s="10"/>
      <c r="G44" s="11">
        <v>12</v>
      </c>
      <c r="H44" s="11">
        <v>10</v>
      </c>
      <c r="I44" s="58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52"/>
    </row>
    <row r="45" spans="1:21" ht="12.75">
      <c r="A45" s="207" t="s">
        <v>43</v>
      </c>
      <c r="B45" s="207"/>
      <c r="C45" s="207"/>
      <c r="D45" s="198"/>
      <c r="E45" s="10"/>
      <c r="F45" s="10"/>
      <c r="G45" s="11">
        <v>8</v>
      </c>
      <c r="H45" s="11">
        <v>8</v>
      </c>
      <c r="I45" s="58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52"/>
    </row>
    <row r="46" spans="1:21" ht="12.75">
      <c r="A46" s="207" t="s">
        <v>44</v>
      </c>
      <c r="B46" s="207"/>
      <c r="C46" s="207"/>
      <c r="D46" s="198"/>
      <c r="E46" s="10"/>
      <c r="F46" s="10"/>
      <c r="G46" s="11">
        <v>1</v>
      </c>
      <c r="H46" s="11">
        <v>1</v>
      </c>
      <c r="I46" s="58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52"/>
    </row>
    <row r="47" spans="1:21" ht="12.75">
      <c r="A47" s="207" t="s">
        <v>293</v>
      </c>
      <c r="B47" s="207"/>
      <c r="C47" s="207"/>
      <c r="D47" s="198"/>
      <c r="E47" s="10"/>
      <c r="F47" s="10"/>
      <c r="G47" s="11">
        <v>1</v>
      </c>
      <c r="H47" s="11">
        <v>1</v>
      </c>
      <c r="I47" s="58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52"/>
    </row>
    <row r="48" spans="1:21" ht="12.75">
      <c r="A48" s="350" t="s">
        <v>29</v>
      </c>
      <c r="B48" s="350"/>
      <c r="C48" s="350"/>
      <c r="D48" s="298"/>
      <c r="E48" s="11"/>
      <c r="F48" s="11"/>
      <c r="G48" s="11">
        <v>5</v>
      </c>
      <c r="H48" s="11">
        <v>5</v>
      </c>
      <c r="I48" s="58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52"/>
    </row>
    <row r="49" spans="1:21" ht="12.75">
      <c r="A49" s="207" t="s">
        <v>30</v>
      </c>
      <c r="B49" s="207"/>
      <c r="C49" s="207"/>
      <c r="D49" s="198"/>
      <c r="E49" s="11"/>
      <c r="F49" s="11"/>
      <c r="G49" s="11">
        <v>5</v>
      </c>
      <c r="H49" s="11">
        <v>5</v>
      </c>
      <c r="I49" s="58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52"/>
    </row>
    <row r="50" spans="1:21" ht="12.75">
      <c r="A50" s="207" t="s">
        <v>24</v>
      </c>
      <c r="B50" s="207"/>
      <c r="C50" s="207"/>
      <c r="D50" s="198"/>
      <c r="E50" s="11"/>
      <c r="F50" s="11"/>
      <c r="G50" s="11">
        <v>50</v>
      </c>
      <c r="H50" s="11">
        <v>40</v>
      </c>
      <c r="I50" s="58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52"/>
    </row>
    <row r="51" spans="1:21" ht="12.75">
      <c r="A51" s="350" t="s">
        <v>20</v>
      </c>
      <c r="B51" s="350"/>
      <c r="C51" s="350"/>
      <c r="D51" s="298"/>
      <c r="E51" s="11"/>
      <c r="F51" s="11"/>
      <c r="G51" s="11">
        <v>1.2</v>
      </c>
      <c r="H51" s="11">
        <v>1.2</v>
      </c>
      <c r="I51" s="58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52"/>
    </row>
    <row r="52" spans="1:20" ht="12.75">
      <c r="A52" s="201" t="s">
        <v>31</v>
      </c>
      <c r="B52" s="202"/>
      <c r="C52" s="203"/>
      <c r="D52" s="11"/>
      <c r="E52" s="11"/>
      <c r="F52" s="11"/>
      <c r="G52" s="11">
        <v>0.02</v>
      </c>
      <c r="H52" s="11">
        <v>0.02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1" ht="12.75">
      <c r="A53" s="350" t="s">
        <v>224</v>
      </c>
      <c r="B53" s="350"/>
      <c r="C53" s="350"/>
      <c r="D53" s="298"/>
      <c r="E53" s="11"/>
      <c r="F53" s="11"/>
      <c r="G53" s="11">
        <v>200</v>
      </c>
      <c r="H53" s="11">
        <v>200</v>
      </c>
      <c r="I53" s="58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52"/>
    </row>
    <row r="54" spans="1:20" ht="12.75">
      <c r="A54" s="208" t="s">
        <v>90</v>
      </c>
      <c r="B54" s="209"/>
      <c r="C54" s="210"/>
      <c r="D54" s="59" t="s">
        <v>115</v>
      </c>
      <c r="E54" s="59" t="s">
        <v>115</v>
      </c>
      <c r="F54" s="125">
        <v>30</v>
      </c>
      <c r="G54" s="11"/>
      <c r="H54" s="11"/>
      <c r="I54" s="46">
        <v>0.53</v>
      </c>
      <c r="J54" s="46">
        <v>1.5</v>
      </c>
      <c r="K54" s="46">
        <v>2.11</v>
      </c>
      <c r="L54" s="48">
        <v>24.03</v>
      </c>
      <c r="M54" s="59">
        <v>0.01</v>
      </c>
      <c r="N54" s="59">
        <v>0.4</v>
      </c>
      <c r="O54" s="59">
        <v>10.14</v>
      </c>
      <c r="P54" s="59">
        <v>0.01</v>
      </c>
      <c r="Q54" s="59">
        <v>8.77</v>
      </c>
      <c r="R54" s="59">
        <v>8.82</v>
      </c>
      <c r="S54" s="59">
        <v>2.94</v>
      </c>
      <c r="T54" s="59">
        <v>0.12</v>
      </c>
    </row>
    <row r="55" spans="1:20" ht="13.5" customHeight="1">
      <c r="A55" s="298" t="s">
        <v>20</v>
      </c>
      <c r="B55" s="299"/>
      <c r="C55" s="300"/>
      <c r="D55" s="10"/>
      <c r="E55" s="11"/>
      <c r="F55" s="11"/>
      <c r="G55" s="11">
        <v>0.3</v>
      </c>
      <c r="H55" s="11">
        <v>0.3</v>
      </c>
      <c r="I55" s="11"/>
      <c r="J55" s="11"/>
      <c r="K55" s="11"/>
      <c r="L55" s="63"/>
      <c r="M55" s="11"/>
      <c r="N55" s="11"/>
      <c r="O55" s="11"/>
      <c r="P55" s="11"/>
      <c r="Q55" s="11"/>
      <c r="R55" s="11"/>
      <c r="S55" s="11"/>
      <c r="T55" s="11"/>
    </row>
    <row r="56" spans="1:20" ht="11.25" customHeight="1">
      <c r="A56" s="201" t="s">
        <v>30</v>
      </c>
      <c r="B56" s="202"/>
      <c r="C56" s="203"/>
      <c r="D56" s="10"/>
      <c r="E56" s="11"/>
      <c r="F56" s="11"/>
      <c r="G56" s="11">
        <v>7.5</v>
      </c>
      <c r="H56" s="11">
        <v>7.5</v>
      </c>
      <c r="I56" s="11"/>
      <c r="J56" s="11"/>
      <c r="K56" s="11"/>
      <c r="L56" s="63"/>
      <c r="M56" s="11"/>
      <c r="N56" s="11"/>
      <c r="O56" s="11"/>
      <c r="P56" s="11"/>
      <c r="Q56" s="11"/>
      <c r="R56" s="11"/>
      <c r="S56" s="11"/>
      <c r="T56" s="11"/>
    </row>
    <row r="57" spans="1:20" ht="12.75" customHeight="1">
      <c r="A57" s="201" t="s">
        <v>70</v>
      </c>
      <c r="B57" s="202"/>
      <c r="C57" s="203"/>
      <c r="D57" s="10"/>
      <c r="E57" s="11"/>
      <c r="F57" s="11"/>
      <c r="G57" s="11">
        <v>1.2</v>
      </c>
      <c r="H57" s="11">
        <v>1.2</v>
      </c>
      <c r="I57" s="11"/>
      <c r="J57" s="11"/>
      <c r="K57" s="11"/>
      <c r="L57" s="63"/>
      <c r="M57" s="11"/>
      <c r="N57" s="11"/>
      <c r="O57" s="11"/>
      <c r="P57" s="11"/>
      <c r="Q57" s="11"/>
      <c r="R57" s="11"/>
      <c r="S57" s="11"/>
      <c r="T57" s="11"/>
    </row>
    <row r="58" spans="1:20" ht="12" customHeight="1">
      <c r="A58" s="201" t="s">
        <v>32</v>
      </c>
      <c r="B58" s="202"/>
      <c r="C58" s="203"/>
      <c r="D58" s="10"/>
      <c r="E58" s="11"/>
      <c r="F58" s="11"/>
      <c r="G58" s="11">
        <v>2.2</v>
      </c>
      <c r="H58" s="11">
        <v>2.2</v>
      </c>
      <c r="I58" s="11"/>
      <c r="J58" s="11"/>
      <c r="K58" s="11"/>
      <c r="L58" s="63"/>
      <c r="M58" s="11"/>
      <c r="N58" s="11"/>
      <c r="O58" s="11"/>
      <c r="P58" s="11"/>
      <c r="Q58" s="11"/>
      <c r="R58" s="11"/>
      <c r="S58" s="11"/>
      <c r="T58" s="11"/>
    </row>
    <row r="59" spans="1:20" ht="11.25" customHeight="1">
      <c r="A59" s="201" t="s">
        <v>224</v>
      </c>
      <c r="B59" s="202"/>
      <c r="C59" s="203"/>
      <c r="D59" s="10"/>
      <c r="E59" s="11"/>
      <c r="F59" s="11"/>
      <c r="G59" s="11">
        <v>22.5</v>
      </c>
      <c r="H59" s="11">
        <v>22.5</v>
      </c>
      <c r="I59" s="11"/>
      <c r="J59" s="11"/>
      <c r="K59" s="11"/>
      <c r="L59" s="63"/>
      <c r="M59" s="11"/>
      <c r="N59" s="11"/>
      <c r="O59" s="11"/>
      <c r="P59" s="11"/>
      <c r="Q59" s="11"/>
      <c r="R59" s="11"/>
      <c r="S59" s="11"/>
      <c r="T59" s="11"/>
    </row>
    <row r="60" spans="1:20" ht="12.75">
      <c r="A60" s="195" t="s">
        <v>269</v>
      </c>
      <c r="B60" s="196"/>
      <c r="C60" s="197"/>
      <c r="D60" s="46" t="s">
        <v>233</v>
      </c>
      <c r="E60" s="12" t="s">
        <v>233</v>
      </c>
      <c r="F60" s="12">
        <v>80</v>
      </c>
      <c r="G60" s="5"/>
      <c r="H60" s="5"/>
      <c r="I60" s="50">
        <v>6.53</v>
      </c>
      <c r="J60" s="46">
        <v>14.9</v>
      </c>
      <c r="K60" s="46">
        <v>7.59</v>
      </c>
      <c r="L60" s="46">
        <v>196</v>
      </c>
      <c r="M60" s="59">
        <v>0.19</v>
      </c>
      <c r="N60" s="59">
        <v>2.52</v>
      </c>
      <c r="O60" s="59">
        <v>10.4</v>
      </c>
      <c r="P60" s="59">
        <v>0.06</v>
      </c>
      <c r="Q60" s="59">
        <v>14.19</v>
      </c>
      <c r="R60" s="59">
        <v>85.37</v>
      </c>
      <c r="S60" s="59">
        <v>18.47</v>
      </c>
      <c r="T60" s="59">
        <v>1.1</v>
      </c>
    </row>
    <row r="61" spans="1:20" ht="12.75">
      <c r="A61" s="284" t="s">
        <v>350</v>
      </c>
      <c r="B61" s="285"/>
      <c r="C61" s="286"/>
      <c r="D61" s="5"/>
      <c r="E61" s="5"/>
      <c r="F61" s="5"/>
      <c r="G61" s="5">
        <v>80</v>
      </c>
      <c r="H61" s="5">
        <v>60</v>
      </c>
      <c r="I61" s="5"/>
      <c r="J61" s="5"/>
      <c r="K61" s="5"/>
      <c r="L61" s="42"/>
      <c r="M61" s="5"/>
      <c r="N61" s="5"/>
      <c r="O61" s="5"/>
      <c r="P61" s="5"/>
      <c r="Q61" s="5"/>
      <c r="R61" s="5"/>
      <c r="S61" s="5"/>
      <c r="T61" s="5"/>
    </row>
    <row r="62" spans="1:20" ht="12.75">
      <c r="A62" s="284" t="s">
        <v>58</v>
      </c>
      <c r="B62" s="285"/>
      <c r="C62" s="286"/>
      <c r="D62" s="5"/>
      <c r="E62" s="5"/>
      <c r="F62" s="5"/>
      <c r="G62" s="5">
        <v>14.4</v>
      </c>
      <c r="H62" s="5">
        <v>14.4</v>
      </c>
      <c r="I62" s="5"/>
      <c r="J62" s="5"/>
      <c r="K62" s="5"/>
      <c r="L62" s="42"/>
      <c r="M62" s="5"/>
      <c r="N62" s="5"/>
      <c r="O62" s="5"/>
      <c r="P62" s="5"/>
      <c r="Q62" s="5"/>
      <c r="R62" s="5"/>
      <c r="S62" s="5"/>
      <c r="T62" s="5"/>
    </row>
    <row r="63" spans="1:20" ht="12.75">
      <c r="A63" s="284" t="s">
        <v>18</v>
      </c>
      <c r="B63" s="285"/>
      <c r="C63" s="286"/>
      <c r="D63" s="5"/>
      <c r="E63" s="5"/>
      <c r="F63" s="5"/>
      <c r="G63" s="5">
        <v>19</v>
      </c>
      <c r="H63" s="5">
        <v>19</v>
      </c>
      <c r="I63" s="5"/>
      <c r="J63" s="5"/>
      <c r="K63" s="5"/>
      <c r="L63" s="42"/>
      <c r="M63" s="5"/>
      <c r="N63" s="5"/>
      <c r="O63" s="5"/>
      <c r="P63" s="5"/>
      <c r="Q63" s="5"/>
      <c r="R63" s="5"/>
      <c r="S63" s="5"/>
      <c r="T63" s="5"/>
    </row>
    <row r="64" spans="1:20" ht="12.75">
      <c r="A64" s="284" t="s">
        <v>235</v>
      </c>
      <c r="B64" s="285"/>
      <c r="C64" s="286"/>
      <c r="D64" s="5"/>
      <c r="E64" s="5"/>
      <c r="F64" s="5"/>
      <c r="G64" s="5">
        <v>8</v>
      </c>
      <c r="H64" s="5">
        <v>8</v>
      </c>
      <c r="I64" s="5"/>
      <c r="J64" s="5"/>
      <c r="K64" s="5"/>
      <c r="L64" s="42"/>
      <c r="M64" s="5"/>
      <c r="N64" s="5"/>
      <c r="O64" s="5"/>
      <c r="P64" s="5"/>
      <c r="Q64" s="5"/>
      <c r="R64" s="5"/>
      <c r="S64" s="5"/>
      <c r="T64" s="5"/>
    </row>
    <row r="65" spans="1:21" ht="12.75">
      <c r="A65" s="284" t="s">
        <v>29</v>
      </c>
      <c r="B65" s="285"/>
      <c r="C65" s="286"/>
      <c r="D65" s="5"/>
      <c r="E65" s="5"/>
      <c r="F65" s="5"/>
      <c r="G65" s="5">
        <v>4.8</v>
      </c>
      <c r="H65" s="5">
        <v>4.8</v>
      </c>
      <c r="I65" s="5"/>
      <c r="J65" s="5"/>
      <c r="K65" s="5"/>
      <c r="L65" s="42"/>
      <c r="M65" s="5"/>
      <c r="N65" s="5"/>
      <c r="O65" s="5"/>
      <c r="P65" s="5"/>
      <c r="Q65" s="5"/>
      <c r="R65" s="5"/>
      <c r="S65" s="5"/>
      <c r="T65" s="5"/>
      <c r="U65" s="80"/>
    </row>
    <row r="66" spans="1:21" ht="12.75">
      <c r="A66" s="222" t="s">
        <v>20</v>
      </c>
      <c r="B66" s="223"/>
      <c r="C66" s="224"/>
      <c r="D66" s="5"/>
      <c r="E66" s="5"/>
      <c r="F66" s="5"/>
      <c r="G66" s="134">
        <v>0.6</v>
      </c>
      <c r="H66" s="5">
        <v>0.6</v>
      </c>
      <c r="I66" s="5"/>
      <c r="J66" s="5"/>
      <c r="K66" s="5"/>
      <c r="L66" s="42"/>
      <c r="M66" s="5"/>
      <c r="N66" s="5"/>
      <c r="O66" s="5"/>
      <c r="P66" s="5"/>
      <c r="Q66" s="5"/>
      <c r="R66" s="5"/>
      <c r="S66" s="5"/>
      <c r="T66" s="5"/>
      <c r="U66" s="80"/>
    </row>
    <row r="67" spans="1:20" ht="12.75">
      <c r="A67" s="195" t="s">
        <v>363</v>
      </c>
      <c r="B67" s="196"/>
      <c r="C67" s="197"/>
      <c r="D67" s="46" t="s">
        <v>429</v>
      </c>
      <c r="E67" s="46" t="s">
        <v>429</v>
      </c>
      <c r="F67" s="46">
        <v>180</v>
      </c>
      <c r="G67" s="46"/>
      <c r="H67" s="46"/>
      <c r="I67" s="46">
        <v>10.31</v>
      </c>
      <c r="J67" s="46">
        <v>7.31</v>
      </c>
      <c r="K67" s="46">
        <v>46.33</v>
      </c>
      <c r="L67" s="46">
        <v>292.27</v>
      </c>
      <c r="M67" s="59">
        <v>0.25</v>
      </c>
      <c r="N67" s="59">
        <v>0</v>
      </c>
      <c r="O67" s="59">
        <v>0</v>
      </c>
      <c r="P67" s="59">
        <v>0.14</v>
      </c>
      <c r="Q67" s="59">
        <v>17.77</v>
      </c>
      <c r="R67" s="59">
        <v>244.51</v>
      </c>
      <c r="S67" s="59">
        <v>162.86</v>
      </c>
      <c r="T67" s="59">
        <v>5.47</v>
      </c>
    </row>
    <row r="68" spans="1:20" ht="12.75">
      <c r="A68" s="198" t="s">
        <v>63</v>
      </c>
      <c r="B68" s="199"/>
      <c r="C68" s="200"/>
      <c r="D68" s="46"/>
      <c r="E68" s="46"/>
      <c r="F68" s="46"/>
      <c r="G68" s="66">
        <v>85.2</v>
      </c>
      <c r="H68" s="66">
        <v>85.2</v>
      </c>
      <c r="I68" s="66"/>
      <c r="J68" s="46"/>
      <c r="K68" s="46"/>
      <c r="L68" s="48"/>
      <c r="M68" s="11"/>
      <c r="N68" s="11"/>
      <c r="O68" s="11"/>
      <c r="P68" s="11"/>
      <c r="Q68" s="11"/>
      <c r="R68" s="11"/>
      <c r="S68" s="11"/>
      <c r="T68" s="11"/>
    </row>
    <row r="69" spans="1:20" ht="12.75">
      <c r="A69" s="204" t="s">
        <v>33</v>
      </c>
      <c r="B69" s="205"/>
      <c r="C69" s="206"/>
      <c r="D69" s="46"/>
      <c r="E69" s="46"/>
      <c r="F69" s="46"/>
      <c r="G69" s="66">
        <v>6</v>
      </c>
      <c r="H69" s="66">
        <v>6</v>
      </c>
      <c r="I69" s="66"/>
      <c r="J69" s="46"/>
      <c r="K69" s="46"/>
      <c r="L69" s="48"/>
      <c r="M69" s="11"/>
      <c r="N69" s="11"/>
      <c r="O69" s="11"/>
      <c r="P69" s="11"/>
      <c r="Q69" s="11"/>
      <c r="R69" s="11"/>
      <c r="S69" s="11"/>
      <c r="T69" s="11"/>
    </row>
    <row r="70" spans="1:20" ht="12.75">
      <c r="A70" s="204" t="s">
        <v>20</v>
      </c>
      <c r="B70" s="205"/>
      <c r="C70" s="206"/>
      <c r="D70" s="11"/>
      <c r="E70" s="11"/>
      <c r="F70" s="11"/>
      <c r="G70" s="11">
        <v>0.6</v>
      </c>
      <c r="H70" s="11">
        <v>0.6</v>
      </c>
      <c r="I70" s="11"/>
      <c r="J70" s="11"/>
      <c r="K70" s="11"/>
      <c r="L70" s="63"/>
      <c r="M70" s="11"/>
      <c r="N70" s="11"/>
      <c r="O70" s="11"/>
      <c r="P70" s="11"/>
      <c r="Q70" s="11"/>
      <c r="R70" s="11"/>
      <c r="S70" s="11"/>
      <c r="T70" s="11"/>
    </row>
    <row r="71" spans="1:20" ht="12.75">
      <c r="A71" s="208" t="s">
        <v>275</v>
      </c>
      <c r="B71" s="209"/>
      <c r="C71" s="210"/>
      <c r="D71" s="59" t="s">
        <v>88</v>
      </c>
      <c r="E71" s="59" t="s">
        <v>88</v>
      </c>
      <c r="F71" s="59">
        <v>100</v>
      </c>
      <c r="G71" s="11"/>
      <c r="H71" s="11"/>
      <c r="I71" s="59">
        <v>2.37</v>
      </c>
      <c r="J71" s="59">
        <v>0.1</v>
      </c>
      <c r="K71" s="59">
        <v>22.87</v>
      </c>
      <c r="L71" s="56">
        <v>185.3</v>
      </c>
      <c r="M71" s="59">
        <v>0.03</v>
      </c>
      <c r="N71" s="59">
        <v>5.67</v>
      </c>
      <c r="O71" s="59">
        <v>0</v>
      </c>
      <c r="P71" s="59">
        <v>0.04</v>
      </c>
      <c r="Q71" s="59">
        <v>59.22</v>
      </c>
      <c r="R71" s="59">
        <v>60.92</v>
      </c>
      <c r="S71" s="59">
        <v>30.14</v>
      </c>
      <c r="T71" s="59">
        <v>1.69</v>
      </c>
    </row>
    <row r="72" spans="1:20" ht="12.75">
      <c r="A72" s="198" t="s">
        <v>24</v>
      </c>
      <c r="B72" s="299"/>
      <c r="C72" s="300"/>
      <c r="D72" s="129"/>
      <c r="E72" s="129"/>
      <c r="F72" s="129"/>
      <c r="G72" s="129">
        <v>95.7</v>
      </c>
      <c r="H72" s="129">
        <v>75</v>
      </c>
      <c r="I72" s="11"/>
      <c r="J72" s="11"/>
      <c r="K72" s="11"/>
      <c r="L72" s="63"/>
      <c r="M72" s="11"/>
      <c r="N72" s="11"/>
      <c r="O72" s="11"/>
      <c r="P72" s="11"/>
      <c r="Q72" s="11"/>
      <c r="R72" s="11"/>
      <c r="S72" s="11"/>
      <c r="T72" s="11"/>
    </row>
    <row r="73" spans="1:20" ht="12.75">
      <c r="A73" s="298" t="s">
        <v>28</v>
      </c>
      <c r="B73" s="299"/>
      <c r="C73" s="300"/>
      <c r="D73" s="129"/>
      <c r="E73" s="129"/>
      <c r="F73" s="129"/>
      <c r="G73" s="129">
        <v>21</v>
      </c>
      <c r="H73" s="129">
        <v>18</v>
      </c>
      <c r="I73" s="11"/>
      <c r="J73" s="11"/>
      <c r="K73" s="11"/>
      <c r="L73" s="63"/>
      <c r="M73" s="11"/>
      <c r="N73" s="11"/>
      <c r="O73" s="11"/>
      <c r="P73" s="11"/>
      <c r="Q73" s="11"/>
      <c r="R73" s="11"/>
      <c r="S73" s="11"/>
      <c r="T73" s="11"/>
    </row>
    <row r="74" spans="1:20" ht="12.75">
      <c r="A74" s="298" t="s">
        <v>70</v>
      </c>
      <c r="B74" s="299"/>
      <c r="C74" s="300"/>
      <c r="D74" s="129"/>
      <c r="E74" s="129"/>
      <c r="F74" s="129"/>
      <c r="G74" s="129">
        <v>10</v>
      </c>
      <c r="H74" s="129">
        <v>10</v>
      </c>
      <c r="I74" s="11"/>
      <c r="J74" s="11"/>
      <c r="K74" s="11"/>
      <c r="L74" s="63"/>
      <c r="M74" s="11"/>
      <c r="N74" s="11"/>
      <c r="O74" s="11"/>
      <c r="P74" s="11"/>
      <c r="Q74" s="11"/>
      <c r="R74" s="11"/>
      <c r="S74" s="11"/>
      <c r="T74" s="11"/>
    </row>
    <row r="75" spans="1:20" ht="12.75">
      <c r="A75" s="298" t="s">
        <v>29</v>
      </c>
      <c r="B75" s="299"/>
      <c r="C75" s="300"/>
      <c r="D75" s="129"/>
      <c r="E75" s="129"/>
      <c r="F75" s="129"/>
      <c r="G75" s="129">
        <v>7.5</v>
      </c>
      <c r="H75" s="129">
        <v>7.5</v>
      </c>
      <c r="I75" s="11"/>
      <c r="J75" s="11"/>
      <c r="K75" s="11"/>
      <c r="L75" s="63"/>
      <c r="M75" s="11"/>
      <c r="N75" s="11"/>
      <c r="O75" s="11"/>
      <c r="P75" s="11"/>
      <c r="Q75" s="11"/>
      <c r="R75" s="11"/>
      <c r="S75" s="11"/>
      <c r="T75" s="11"/>
    </row>
    <row r="76" spans="1:20" ht="12.75">
      <c r="A76" s="207" t="s">
        <v>20</v>
      </c>
      <c r="B76" s="207"/>
      <c r="C76" s="207"/>
      <c r="D76" s="129"/>
      <c r="E76" s="129"/>
      <c r="F76" s="129"/>
      <c r="G76" s="129">
        <v>0.3</v>
      </c>
      <c r="H76" s="129">
        <v>0.3</v>
      </c>
      <c r="I76" s="11"/>
      <c r="J76" s="11"/>
      <c r="K76" s="11"/>
      <c r="L76" s="63"/>
      <c r="M76" s="11"/>
      <c r="N76" s="11"/>
      <c r="O76" s="11"/>
      <c r="P76" s="11"/>
      <c r="Q76" s="11"/>
      <c r="R76" s="11"/>
      <c r="S76" s="11"/>
      <c r="T76" s="11"/>
    </row>
    <row r="77" spans="1:20" ht="12.75">
      <c r="A77" s="198" t="s">
        <v>293</v>
      </c>
      <c r="B77" s="299"/>
      <c r="C77" s="300"/>
      <c r="D77" s="129"/>
      <c r="E77" s="129"/>
      <c r="F77" s="129"/>
      <c r="G77" s="129">
        <v>1</v>
      </c>
      <c r="H77" s="129">
        <v>1</v>
      </c>
      <c r="I77" s="11"/>
      <c r="J77" s="11"/>
      <c r="K77" s="11"/>
      <c r="L77" s="63"/>
      <c r="M77" s="11"/>
      <c r="N77" s="11"/>
      <c r="O77" s="11"/>
      <c r="P77" s="11"/>
      <c r="Q77" s="11"/>
      <c r="R77" s="11"/>
      <c r="S77" s="11"/>
      <c r="T77" s="11"/>
    </row>
    <row r="78" spans="1:21" ht="12.75">
      <c r="A78" s="232" t="s">
        <v>64</v>
      </c>
      <c r="B78" s="232"/>
      <c r="C78" s="232"/>
      <c r="D78" s="195"/>
      <c r="E78" s="46" t="s">
        <v>83</v>
      </c>
      <c r="F78" s="46">
        <v>200</v>
      </c>
      <c r="G78" s="46"/>
      <c r="H78" s="46"/>
      <c r="I78" s="46">
        <v>1.16</v>
      </c>
      <c r="J78" s="59">
        <v>0.3</v>
      </c>
      <c r="K78" s="46">
        <v>47.26</v>
      </c>
      <c r="L78" s="48">
        <v>196.38</v>
      </c>
      <c r="M78" s="46">
        <v>0.02</v>
      </c>
      <c r="N78" s="46">
        <v>0.8</v>
      </c>
      <c r="O78" s="46">
        <v>0</v>
      </c>
      <c r="P78" s="46">
        <v>0</v>
      </c>
      <c r="Q78" s="46">
        <v>5.84</v>
      </c>
      <c r="R78" s="46">
        <v>46</v>
      </c>
      <c r="S78" s="46">
        <v>33</v>
      </c>
      <c r="T78" s="46">
        <v>0.96</v>
      </c>
      <c r="U78" s="52"/>
    </row>
    <row r="79" spans="1:21" ht="12.75">
      <c r="A79" s="350" t="s">
        <v>34</v>
      </c>
      <c r="B79" s="350"/>
      <c r="C79" s="350"/>
      <c r="D79" s="298"/>
      <c r="E79" s="129"/>
      <c r="F79" s="129"/>
      <c r="G79" s="129">
        <v>20</v>
      </c>
      <c r="H79" s="129">
        <v>20</v>
      </c>
      <c r="I79" s="50"/>
      <c r="J79" s="46"/>
      <c r="K79" s="46"/>
      <c r="L79" s="46"/>
      <c r="M79" s="11"/>
      <c r="N79" s="11"/>
      <c r="O79" s="11"/>
      <c r="P79" s="11"/>
      <c r="Q79" s="11"/>
      <c r="R79" s="11"/>
      <c r="S79" s="11">
        <v>60</v>
      </c>
      <c r="T79" s="11">
        <v>1.2</v>
      </c>
      <c r="U79" s="52"/>
    </row>
    <row r="80" spans="1:21" ht="12.75">
      <c r="A80" s="350" t="s">
        <v>293</v>
      </c>
      <c r="B80" s="350"/>
      <c r="C80" s="350"/>
      <c r="D80" s="298"/>
      <c r="E80" s="129"/>
      <c r="F80" s="129"/>
      <c r="G80" s="129">
        <v>15</v>
      </c>
      <c r="H80" s="129">
        <v>15</v>
      </c>
      <c r="I80" s="50"/>
      <c r="J80" s="46"/>
      <c r="K80" s="46"/>
      <c r="L80" s="46"/>
      <c r="M80" s="11"/>
      <c r="N80" s="11"/>
      <c r="O80" s="11"/>
      <c r="P80" s="11"/>
      <c r="Q80" s="11"/>
      <c r="R80" s="11"/>
      <c r="S80" s="11"/>
      <c r="T80" s="11"/>
      <c r="U80" s="52"/>
    </row>
    <row r="81" spans="1:21" ht="12.75">
      <c r="A81" s="350" t="s">
        <v>35</v>
      </c>
      <c r="B81" s="350"/>
      <c r="C81" s="350"/>
      <c r="D81" s="298"/>
      <c r="E81" s="129"/>
      <c r="F81" s="129"/>
      <c r="G81" s="129">
        <v>0.2</v>
      </c>
      <c r="H81" s="129">
        <v>0.2</v>
      </c>
      <c r="I81" s="50"/>
      <c r="J81" s="46"/>
      <c r="K81" s="46"/>
      <c r="L81" s="46"/>
      <c r="M81" s="11"/>
      <c r="N81" s="11"/>
      <c r="O81" s="11"/>
      <c r="P81" s="11"/>
      <c r="Q81" s="11"/>
      <c r="R81" s="11"/>
      <c r="S81" s="11"/>
      <c r="T81" s="11"/>
      <c r="U81" s="52"/>
    </row>
    <row r="82" spans="1:21" ht="12.75">
      <c r="A82" s="350" t="s">
        <v>224</v>
      </c>
      <c r="B82" s="350"/>
      <c r="C82" s="350"/>
      <c r="D82" s="298"/>
      <c r="E82" s="129"/>
      <c r="F82" s="129"/>
      <c r="G82" s="129">
        <v>200</v>
      </c>
      <c r="H82" s="129">
        <v>200</v>
      </c>
      <c r="I82" s="50"/>
      <c r="J82" s="46"/>
      <c r="K82" s="46"/>
      <c r="L82" s="46"/>
      <c r="M82" s="11"/>
      <c r="N82" s="11"/>
      <c r="O82" s="11"/>
      <c r="P82" s="11"/>
      <c r="Q82" s="11"/>
      <c r="R82" s="11"/>
      <c r="S82" s="11"/>
      <c r="T82" s="11"/>
      <c r="U82" s="52"/>
    </row>
    <row r="83" spans="1:21" ht="12.75">
      <c r="A83" s="232" t="s">
        <v>61</v>
      </c>
      <c r="B83" s="232"/>
      <c r="C83" s="232"/>
      <c r="D83" s="195"/>
      <c r="E83" s="11"/>
      <c r="F83" s="46">
        <v>90</v>
      </c>
      <c r="G83" s="46"/>
      <c r="H83" s="46"/>
      <c r="I83" s="26">
        <v>7.11</v>
      </c>
      <c r="J83" s="26">
        <v>0.9</v>
      </c>
      <c r="K83" s="26">
        <v>43.5</v>
      </c>
      <c r="L83" s="37">
        <v>210.4</v>
      </c>
      <c r="M83" s="59">
        <v>0.165</v>
      </c>
      <c r="N83" s="59">
        <v>0</v>
      </c>
      <c r="O83" s="59">
        <v>0</v>
      </c>
      <c r="P83" s="59">
        <v>0.045</v>
      </c>
      <c r="Q83" s="59">
        <v>30</v>
      </c>
      <c r="R83" s="59">
        <v>102</v>
      </c>
      <c r="S83" s="59">
        <v>19.5</v>
      </c>
      <c r="T83" s="59">
        <v>1.8</v>
      </c>
      <c r="U83" s="52"/>
    </row>
    <row r="84" spans="1:21" ht="12.75">
      <c r="A84" s="232" t="s">
        <v>426</v>
      </c>
      <c r="B84" s="232"/>
      <c r="C84" s="232"/>
      <c r="D84" s="195"/>
      <c r="E84" s="11"/>
      <c r="F84" s="46">
        <v>50</v>
      </c>
      <c r="G84" s="46"/>
      <c r="H84" s="46"/>
      <c r="I84" s="46">
        <v>2.8</v>
      </c>
      <c r="J84" s="46">
        <v>0.55</v>
      </c>
      <c r="K84" s="46">
        <v>24.7</v>
      </c>
      <c r="L84" s="48">
        <v>114.95</v>
      </c>
      <c r="M84" s="59">
        <v>0.05</v>
      </c>
      <c r="N84" s="59">
        <v>0</v>
      </c>
      <c r="O84" s="59">
        <v>0</v>
      </c>
      <c r="P84" s="59">
        <v>0</v>
      </c>
      <c r="Q84" s="59">
        <v>11.5</v>
      </c>
      <c r="R84" s="59">
        <v>53</v>
      </c>
      <c r="S84" s="59">
        <v>12.5</v>
      </c>
      <c r="T84" s="59">
        <v>1.55</v>
      </c>
      <c r="U84" s="52"/>
    </row>
    <row r="85" spans="1:21" s="131" customFormat="1" ht="12.75">
      <c r="A85" s="351" t="s">
        <v>178</v>
      </c>
      <c r="B85" s="351"/>
      <c r="C85" s="351"/>
      <c r="D85" s="208"/>
      <c r="E85" s="59" t="s">
        <v>176</v>
      </c>
      <c r="F85" s="59">
        <v>185</v>
      </c>
      <c r="G85" s="59"/>
      <c r="H85" s="59"/>
      <c r="I85" s="46">
        <v>0.74</v>
      </c>
      <c r="J85" s="59">
        <v>0.74</v>
      </c>
      <c r="K85" s="46">
        <v>18.3</v>
      </c>
      <c r="L85" s="48">
        <v>59</v>
      </c>
      <c r="M85" s="46">
        <v>0.06</v>
      </c>
      <c r="N85" s="46">
        <v>18.5</v>
      </c>
      <c r="O85" s="46">
        <v>0</v>
      </c>
      <c r="P85" s="46">
        <v>0.04</v>
      </c>
      <c r="Q85" s="46">
        <v>29.6</v>
      </c>
      <c r="R85" s="46">
        <v>20.3</v>
      </c>
      <c r="S85" s="46">
        <v>16.7</v>
      </c>
      <c r="T85" s="46">
        <v>4</v>
      </c>
      <c r="U85" s="179"/>
    </row>
    <row r="86" spans="1:21" s="131" customFormat="1" ht="12.75">
      <c r="A86" s="208" t="s">
        <v>12</v>
      </c>
      <c r="B86" s="209"/>
      <c r="C86" s="210"/>
      <c r="D86" s="77"/>
      <c r="E86" s="72"/>
      <c r="F86" s="72"/>
      <c r="G86" s="60"/>
      <c r="H86" s="59"/>
      <c r="I86" s="46">
        <f aca="true" t="shared" si="2" ref="I86:T86">SUM(I39:I85)</f>
        <v>35.11</v>
      </c>
      <c r="J86" s="59">
        <f t="shared" si="2"/>
        <v>31.419999999999998</v>
      </c>
      <c r="K86" s="46">
        <f t="shared" si="2"/>
        <v>226.83</v>
      </c>
      <c r="L86" s="48">
        <f t="shared" si="2"/>
        <v>1406.1299999999999</v>
      </c>
      <c r="M86" s="46">
        <f t="shared" si="2"/>
        <v>0.8650000000000002</v>
      </c>
      <c r="N86" s="46">
        <f t="shared" si="2"/>
        <v>34.59</v>
      </c>
      <c r="O86" s="46">
        <f t="shared" si="2"/>
        <v>20.54</v>
      </c>
      <c r="P86" s="46">
        <f t="shared" si="2"/>
        <v>0.39499999999999996</v>
      </c>
      <c r="Q86" s="46">
        <f t="shared" si="2"/>
        <v>231.07</v>
      </c>
      <c r="R86" s="46">
        <f t="shared" si="2"/>
        <v>720.42</v>
      </c>
      <c r="S86" s="46">
        <f t="shared" si="2"/>
        <v>390.56</v>
      </c>
      <c r="T86" s="184">
        <f t="shared" si="2"/>
        <v>19.62</v>
      </c>
      <c r="U86" s="179"/>
    </row>
    <row r="87" spans="1:20" ht="12.75">
      <c r="A87" s="208"/>
      <c r="B87" s="209"/>
      <c r="C87" s="210"/>
      <c r="D87" s="211" t="s">
        <v>36</v>
      </c>
      <c r="E87" s="212"/>
      <c r="F87" s="212"/>
      <c r="G87" s="213"/>
      <c r="H87" s="59"/>
      <c r="I87" s="59"/>
      <c r="J87" s="59"/>
      <c r="K87" s="59"/>
      <c r="L87" s="11"/>
      <c r="M87" s="11"/>
      <c r="N87" s="11"/>
      <c r="O87" s="11"/>
      <c r="P87" s="11"/>
      <c r="Q87" s="11"/>
      <c r="R87" s="11"/>
      <c r="S87" s="11"/>
      <c r="T87" s="5"/>
    </row>
    <row r="88" spans="1:20" ht="14.25" customHeight="1">
      <c r="A88" s="208" t="s">
        <v>280</v>
      </c>
      <c r="B88" s="209"/>
      <c r="C88" s="210"/>
      <c r="D88" s="46" t="s">
        <v>95</v>
      </c>
      <c r="E88" s="46" t="s">
        <v>95</v>
      </c>
      <c r="F88" s="49">
        <v>180</v>
      </c>
      <c r="G88" s="59"/>
      <c r="H88" s="60"/>
      <c r="I88" s="59">
        <v>22.05</v>
      </c>
      <c r="J88" s="59">
        <v>15.18</v>
      </c>
      <c r="K88" s="59">
        <v>34.03</v>
      </c>
      <c r="L88" s="59">
        <v>360</v>
      </c>
      <c r="M88" s="59">
        <v>0.08</v>
      </c>
      <c r="N88" s="59">
        <v>1</v>
      </c>
      <c r="O88" s="59">
        <v>92.75</v>
      </c>
      <c r="P88" s="59">
        <v>0.33</v>
      </c>
      <c r="Q88" s="59">
        <v>195.35</v>
      </c>
      <c r="R88" s="59">
        <v>270.63</v>
      </c>
      <c r="S88" s="59">
        <v>31</v>
      </c>
      <c r="T88" s="59">
        <v>1.43</v>
      </c>
    </row>
    <row r="89" spans="1:20" ht="12.75">
      <c r="A89" s="204" t="s">
        <v>51</v>
      </c>
      <c r="B89" s="205"/>
      <c r="C89" s="206"/>
      <c r="D89" s="129"/>
      <c r="E89" s="129"/>
      <c r="F89" s="180"/>
      <c r="G89" s="66">
        <v>169.2</v>
      </c>
      <c r="H89" s="88">
        <v>165.6</v>
      </c>
      <c r="I89" s="46"/>
      <c r="J89" s="46"/>
      <c r="K89" s="46"/>
      <c r="L89" s="46"/>
      <c r="M89" s="11"/>
      <c r="N89" s="11"/>
      <c r="O89" s="11"/>
      <c r="P89" s="11"/>
      <c r="Q89" s="11"/>
      <c r="R89" s="11"/>
      <c r="S89" s="11"/>
      <c r="T89" s="11"/>
    </row>
    <row r="90" spans="1:20" ht="12.75">
      <c r="A90" s="204" t="s">
        <v>45</v>
      </c>
      <c r="B90" s="205"/>
      <c r="C90" s="206"/>
      <c r="D90" s="129"/>
      <c r="E90" s="129"/>
      <c r="F90" s="180"/>
      <c r="G90" s="66">
        <v>10.8</v>
      </c>
      <c r="H90" s="88">
        <v>10.8</v>
      </c>
      <c r="I90" s="46"/>
      <c r="J90" s="46"/>
      <c r="K90" s="46"/>
      <c r="L90" s="46"/>
      <c r="M90" s="11"/>
      <c r="N90" s="11"/>
      <c r="O90" s="11"/>
      <c r="P90" s="11"/>
      <c r="Q90" s="11"/>
      <c r="R90" s="11"/>
      <c r="S90" s="11"/>
      <c r="T90" s="11"/>
    </row>
    <row r="91" spans="1:20" ht="12.75">
      <c r="A91" s="198" t="s">
        <v>293</v>
      </c>
      <c r="B91" s="205"/>
      <c r="C91" s="206"/>
      <c r="D91" s="129"/>
      <c r="E91" s="129"/>
      <c r="F91" s="180"/>
      <c r="G91" s="66">
        <v>12.4</v>
      </c>
      <c r="H91" s="88">
        <v>12.4</v>
      </c>
      <c r="I91" s="46"/>
      <c r="J91" s="46"/>
      <c r="K91" s="46"/>
      <c r="L91" s="46"/>
      <c r="M91" s="11"/>
      <c r="N91" s="11"/>
      <c r="O91" s="11"/>
      <c r="P91" s="11"/>
      <c r="Q91" s="11"/>
      <c r="R91" s="11"/>
      <c r="S91" s="11"/>
      <c r="T91" s="11"/>
    </row>
    <row r="92" spans="1:20" ht="12.75">
      <c r="A92" s="204" t="s">
        <v>46</v>
      </c>
      <c r="B92" s="205"/>
      <c r="C92" s="206"/>
      <c r="D92" s="129"/>
      <c r="E92" s="129"/>
      <c r="F92" s="180"/>
      <c r="G92" s="66">
        <v>7</v>
      </c>
      <c r="H92" s="88">
        <v>7</v>
      </c>
      <c r="I92" s="46"/>
      <c r="J92" s="46"/>
      <c r="K92" s="46"/>
      <c r="L92" s="46"/>
      <c r="M92" s="11"/>
      <c r="N92" s="11"/>
      <c r="O92" s="11"/>
      <c r="P92" s="11"/>
      <c r="Q92" s="11"/>
      <c r="R92" s="11"/>
      <c r="S92" s="11"/>
      <c r="T92" s="11"/>
    </row>
    <row r="93" spans="1:20" ht="12.75">
      <c r="A93" s="204" t="s">
        <v>33</v>
      </c>
      <c r="B93" s="205"/>
      <c r="C93" s="206"/>
      <c r="D93" s="129"/>
      <c r="E93" s="129"/>
      <c r="F93" s="180"/>
      <c r="G93" s="66">
        <v>5</v>
      </c>
      <c r="H93" s="88">
        <v>5</v>
      </c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</row>
    <row r="94" spans="1:20" ht="12.75">
      <c r="A94" s="198" t="s">
        <v>235</v>
      </c>
      <c r="B94" s="205"/>
      <c r="C94" s="206"/>
      <c r="D94" s="129"/>
      <c r="E94" s="129"/>
      <c r="F94" s="180"/>
      <c r="G94" s="66">
        <v>7</v>
      </c>
      <c r="H94" s="88">
        <v>7</v>
      </c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</row>
    <row r="95" spans="1:20" ht="12.75">
      <c r="A95" s="204" t="s">
        <v>30</v>
      </c>
      <c r="B95" s="205"/>
      <c r="C95" s="206"/>
      <c r="D95" s="129"/>
      <c r="E95" s="129"/>
      <c r="F95" s="180"/>
      <c r="G95" s="66">
        <v>7</v>
      </c>
      <c r="H95" s="88">
        <v>7</v>
      </c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</row>
    <row r="96" spans="1:20" ht="12.75">
      <c r="A96" s="201" t="s">
        <v>20</v>
      </c>
      <c r="B96" s="202"/>
      <c r="C96" s="203"/>
      <c r="D96" s="129"/>
      <c r="E96" s="129"/>
      <c r="F96" s="180"/>
      <c r="G96" s="66">
        <v>0.4</v>
      </c>
      <c r="H96" s="88">
        <v>0.4</v>
      </c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0" ht="12.75" customHeight="1">
      <c r="A97" s="208" t="s">
        <v>431</v>
      </c>
      <c r="B97" s="209"/>
      <c r="C97" s="210"/>
      <c r="D97" s="59" t="s">
        <v>287</v>
      </c>
      <c r="E97" s="59" t="s">
        <v>287</v>
      </c>
      <c r="F97" s="72">
        <v>50</v>
      </c>
      <c r="G97" s="129"/>
      <c r="H97" s="181"/>
      <c r="I97" s="59">
        <v>0.97</v>
      </c>
      <c r="J97" s="59">
        <v>2.26</v>
      </c>
      <c r="K97" s="59">
        <v>6.63</v>
      </c>
      <c r="L97" s="59">
        <v>50.75</v>
      </c>
      <c r="M97" s="59">
        <v>0.01</v>
      </c>
      <c r="N97" s="59">
        <v>0.16</v>
      </c>
      <c r="O97" s="59">
        <v>12.6</v>
      </c>
      <c r="P97" s="59">
        <v>0.04</v>
      </c>
      <c r="Q97" s="59">
        <v>31.36</v>
      </c>
      <c r="R97" s="59">
        <v>24.48</v>
      </c>
      <c r="S97" s="59">
        <v>4.4</v>
      </c>
      <c r="T97" s="59">
        <v>0.08</v>
      </c>
    </row>
    <row r="98" spans="1:20" ht="12" customHeight="1">
      <c r="A98" s="198" t="s">
        <v>18</v>
      </c>
      <c r="B98" s="199"/>
      <c r="C98" s="200"/>
      <c r="D98" s="59"/>
      <c r="E98" s="129"/>
      <c r="F98" s="180"/>
      <c r="G98" s="129">
        <v>25</v>
      </c>
      <c r="H98" s="181">
        <v>25</v>
      </c>
      <c r="I98" s="46"/>
      <c r="J98" s="46"/>
      <c r="K98" s="46"/>
      <c r="L98" s="46"/>
      <c r="M98" s="11"/>
      <c r="N98" s="11"/>
      <c r="O98" s="11"/>
      <c r="P98" s="11"/>
      <c r="Q98" s="11"/>
      <c r="R98" s="11"/>
      <c r="S98" s="11"/>
      <c r="T98" s="11"/>
    </row>
    <row r="99" spans="1:20" ht="12" customHeight="1">
      <c r="A99" s="198" t="s">
        <v>293</v>
      </c>
      <c r="B99" s="199"/>
      <c r="C99" s="200"/>
      <c r="D99" s="59"/>
      <c r="E99" s="129"/>
      <c r="F99" s="180"/>
      <c r="G99" s="129">
        <v>4</v>
      </c>
      <c r="H99" s="181">
        <v>4</v>
      </c>
      <c r="I99" s="46"/>
      <c r="J99" s="46"/>
      <c r="K99" s="46"/>
      <c r="L99" s="46"/>
      <c r="M99" s="11"/>
      <c r="N99" s="11"/>
      <c r="O99" s="11"/>
      <c r="P99" s="11"/>
      <c r="Q99" s="11"/>
      <c r="R99" s="11"/>
      <c r="S99" s="11"/>
      <c r="T99" s="11"/>
    </row>
    <row r="100" spans="1:20" ht="13.5" customHeight="1">
      <c r="A100" s="198" t="s">
        <v>33</v>
      </c>
      <c r="B100" s="199"/>
      <c r="C100" s="200"/>
      <c r="D100" s="59"/>
      <c r="E100" s="129"/>
      <c r="F100" s="180"/>
      <c r="G100" s="129">
        <v>2.3</v>
      </c>
      <c r="H100" s="181">
        <v>2.3</v>
      </c>
      <c r="I100" s="46"/>
      <c r="J100" s="46"/>
      <c r="K100" s="46"/>
      <c r="L100" s="46"/>
      <c r="M100" s="11"/>
      <c r="N100" s="11"/>
      <c r="O100" s="11"/>
      <c r="P100" s="11"/>
      <c r="Q100" s="11"/>
      <c r="R100" s="11"/>
      <c r="S100" s="11"/>
      <c r="T100" s="11"/>
    </row>
    <row r="101" spans="1:20" ht="12.75">
      <c r="A101" s="198" t="s">
        <v>32</v>
      </c>
      <c r="B101" s="199"/>
      <c r="C101" s="200"/>
      <c r="D101" s="59"/>
      <c r="E101" s="129"/>
      <c r="F101" s="180"/>
      <c r="G101" s="129">
        <v>2.3</v>
      </c>
      <c r="H101" s="181">
        <v>2.3</v>
      </c>
      <c r="I101" s="46"/>
      <c r="J101" s="46"/>
      <c r="K101" s="46"/>
      <c r="L101" s="46"/>
      <c r="M101" s="11"/>
      <c r="N101" s="11"/>
      <c r="O101" s="11"/>
      <c r="P101" s="11"/>
      <c r="Q101" s="11"/>
      <c r="R101" s="11"/>
      <c r="S101" s="11"/>
      <c r="T101" s="11"/>
    </row>
    <row r="102" spans="1:20" ht="12.75">
      <c r="A102" s="201" t="s">
        <v>59</v>
      </c>
      <c r="B102" s="199"/>
      <c r="C102" s="200"/>
      <c r="D102" s="59"/>
      <c r="E102" s="129"/>
      <c r="F102" s="180"/>
      <c r="G102" s="129">
        <v>0.025</v>
      </c>
      <c r="H102" s="181">
        <v>0.025</v>
      </c>
      <c r="I102" s="46"/>
      <c r="J102" s="46"/>
      <c r="K102" s="46"/>
      <c r="L102" s="46"/>
      <c r="M102" s="11"/>
      <c r="N102" s="11"/>
      <c r="O102" s="11"/>
      <c r="P102" s="11"/>
      <c r="Q102" s="11"/>
      <c r="R102" s="11"/>
      <c r="S102" s="11"/>
      <c r="T102" s="11"/>
    </row>
    <row r="103" spans="1:20" ht="12.75">
      <c r="A103" s="198" t="s">
        <v>224</v>
      </c>
      <c r="B103" s="199"/>
      <c r="C103" s="200"/>
      <c r="D103" s="59"/>
      <c r="E103" s="129"/>
      <c r="F103" s="180"/>
      <c r="G103" s="129">
        <v>25</v>
      </c>
      <c r="H103" s="181">
        <v>25</v>
      </c>
      <c r="I103" s="46"/>
      <c r="J103" s="46"/>
      <c r="K103" s="46"/>
      <c r="L103" s="46"/>
      <c r="M103" s="11"/>
      <c r="N103" s="11"/>
      <c r="O103" s="11"/>
      <c r="P103" s="11"/>
      <c r="Q103" s="11"/>
      <c r="R103" s="11"/>
      <c r="S103" s="11"/>
      <c r="T103" s="11"/>
    </row>
    <row r="104" spans="1:20" ht="12.75">
      <c r="A104" s="225" t="s">
        <v>251</v>
      </c>
      <c r="B104" s="226"/>
      <c r="C104" s="227"/>
      <c r="D104" s="46" t="s">
        <v>73</v>
      </c>
      <c r="E104" s="12" t="s">
        <v>73</v>
      </c>
      <c r="F104" s="12">
        <v>200</v>
      </c>
      <c r="G104" s="12"/>
      <c r="H104" s="12"/>
      <c r="I104" s="46">
        <v>1</v>
      </c>
      <c r="J104" s="46">
        <v>0.2</v>
      </c>
      <c r="K104" s="46">
        <v>20.2</v>
      </c>
      <c r="L104" s="46">
        <v>86.6</v>
      </c>
      <c r="M104" s="59">
        <v>0.02</v>
      </c>
      <c r="N104" s="59">
        <v>4</v>
      </c>
      <c r="O104" s="59">
        <v>0</v>
      </c>
      <c r="P104" s="59">
        <v>0.02</v>
      </c>
      <c r="Q104" s="59">
        <v>14</v>
      </c>
      <c r="R104" s="59">
        <v>14</v>
      </c>
      <c r="S104" s="59">
        <v>8</v>
      </c>
      <c r="T104" s="59">
        <v>2.8</v>
      </c>
    </row>
    <row r="105" spans="1:20" ht="12.75">
      <c r="A105" s="225" t="s">
        <v>12</v>
      </c>
      <c r="B105" s="226"/>
      <c r="C105" s="227"/>
      <c r="D105" s="48"/>
      <c r="E105" s="18"/>
      <c r="F105" s="12"/>
      <c r="G105" s="19"/>
      <c r="H105" s="12"/>
      <c r="I105" s="46">
        <f aca="true" t="shared" si="3" ref="I105:T105">SUM(I88:I104)</f>
        <v>24.02</v>
      </c>
      <c r="J105" s="46">
        <f t="shared" si="3"/>
        <v>17.639999999999997</v>
      </c>
      <c r="K105" s="46">
        <f t="shared" si="3"/>
        <v>60.86</v>
      </c>
      <c r="L105" s="46">
        <f t="shared" si="3"/>
        <v>497.35</v>
      </c>
      <c r="M105" s="59">
        <f t="shared" si="3"/>
        <v>0.11</v>
      </c>
      <c r="N105" s="59">
        <f t="shared" si="3"/>
        <v>5.16</v>
      </c>
      <c r="O105" s="59">
        <f t="shared" si="3"/>
        <v>105.35</v>
      </c>
      <c r="P105" s="59">
        <f t="shared" si="3"/>
        <v>0.39</v>
      </c>
      <c r="Q105" s="59">
        <f t="shared" si="3"/>
        <v>240.70999999999998</v>
      </c>
      <c r="R105" s="59">
        <f t="shared" si="3"/>
        <v>309.11</v>
      </c>
      <c r="S105" s="59">
        <f t="shared" si="3"/>
        <v>43.4</v>
      </c>
      <c r="T105" s="59">
        <f t="shared" si="3"/>
        <v>4.31</v>
      </c>
    </row>
    <row r="106" spans="1:21" ht="12.75">
      <c r="A106" s="350"/>
      <c r="B106" s="350"/>
      <c r="C106" s="350"/>
      <c r="D106" s="298"/>
      <c r="E106" s="211" t="s">
        <v>16</v>
      </c>
      <c r="F106" s="256"/>
      <c r="G106" s="256"/>
      <c r="H106" s="257"/>
      <c r="I106" s="60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52"/>
    </row>
    <row r="107" spans="1:21" ht="12.75">
      <c r="A107" s="351" t="s">
        <v>455</v>
      </c>
      <c r="B107" s="351"/>
      <c r="C107" s="351"/>
      <c r="D107" s="208"/>
      <c r="E107" s="59" t="s">
        <v>274</v>
      </c>
      <c r="F107" s="59">
        <v>80</v>
      </c>
      <c r="G107" s="11"/>
      <c r="H107" s="11"/>
      <c r="I107" s="46">
        <v>9.84</v>
      </c>
      <c r="J107" s="46">
        <v>5.59</v>
      </c>
      <c r="K107" s="46">
        <v>2.27</v>
      </c>
      <c r="L107" s="46">
        <v>98.58</v>
      </c>
      <c r="M107" s="59">
        <v>0.12</v>
      </c>
      <c r="N107" s="59">
        <v>0.79</v>
      </c>
      <c r="O107" s="59">
        <v>8.79</v>
      </c>
      <c r="P107" s="59">
        <v>0.07</v>
      </c>
      <c r="Q107" s="59">
        <v>48.12</v>
      </c>
      <c r="R107" s="59">
        <v>121.26</v>
      </c>
      <c r="S107" s="59">
        <v>27.66</v>
      </c>
      <c r="T107" s="59">
        <v>0.56</v>
      </c>
      <c r="U107" s="52"/>
    </row>
    <row r="108" spans="1:21" ht="12.75">
      <c r="A108" s="207" t="s">
        <v>326</v>
      </c>
      <c r="B108" s="207"/>
      <c r="C108" s="207"/>
      <c r="D108" s="198"/>
      <c r="E108" s="11"/>
      <c r="F108" s="11"/>
      <c r="G108" s="11">
        <v>130</v>
      </c>
      <c r="H108" s="11">
        <v>97.6</v>
      </c>
      <c r="I108" s="58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52"/>
    </row>
    <row r="109" spans="1:21" ht="12.75">
      <c r="A109" s="350" t="s">
        <v>29</v>
      </c>
      <c r="B109" s="350"/>
      <c r="C109" s="350"/>
      <c r="D109" s="298"/>
      <c r="E109" s="11"/>
      <c r="F109" s="11"/>
      <c r="G109" s="11">
        <v>5</v>
      </c>
      <c r="H109" s="11">
        <v>5</v>
      </c>
      <c r="I109" s="58"/>
      <c r="J109" s="63"/>
      <c r="K109" s="11"/>
      <c r="L109" s="58"/>
      <c r="M109" s="11"/>
      <c r="N109" s="11"/>
      <c r="O109" s="11"/>
      <c r="P109" s="11"/>
      <c r="Q109" s="11"/>
      <c r="R109" s="11"/>
      <c r="S109" s="11"/>
      <c r="T109" s="11"/>
      <c r="U109" s="52"/>
    </row>
    <row r="110" spans="1:21" ht="12.75">
      <c r="A110" s="207" t="s">
        <v>18</v>
      </c>
      <c r="B110" s="207"/>
      <c r="C110" s="207"/>
      <c r="D110" s="198"/>
      <c r="E110" s="11"/>
      <c r="F110" s="11"/>
      <c r="G110" s="11">
        <v>26.6</v>
      </c>
      <c r="H110" s="11">
        <v>26.6</v>
      </c>
      <c r="I110" s="58"/>
      <c r="J110" s="63"/>
      <c r="K110" s="11"/>
      <c r="L110" s="58"/>
      <c r="M110" s="11"/>
      <c r="N110" s="11"/>
      <c r="O110" s="11"/>
      <c r="P110" s="11"/>
      <c r="Q110" s="11"/>
      <c r="R110" s="11"/>
      <c r="S110" s="11"/>
      <c r="T110" s="11"/>
      <c r="U110" s="52"/>
    </row>
    <row r="111" spans="1:21" ht="12.75">
      <c r="A111" s="207" t="s">
        <v>28</v>
      </c>
      <c r="B111" s="207"/>
      <c r="C111" s="207"/>
      <c r="D111" s="198"/>
      <c r="E111" s="11"/>
      <c r="F111" s="11"/>
      <c r="G111" s="11">
        <v>19</v>
      </c>
      <c r="H111" s="11">
        <v>16</v>
      </c>
      <c r="I111" s="58"/>
      <c r="J111" s="63"/>
      <c r="K111" s="11"/>
      <c r="L111" s="58"/>
      <c r="M111" s="11"/>
      <c r="N111" s="11"/>
      <c r="O111" s="11"/>
      <c r="P111" s="11"/>
      <c r="Q111" s="11"/>
      <c r="R111" s="11"/>
      <c r="S111" s="11"/>
      <c r="T111" s="11"/>
      <c r="U111" s="52"/>
    </row>
    <row r="112" spans="1:21" ht="12.75">
      <c r="A112" s="350" t="s">
        <v>20</v>
      </c>
      <c r="B112" s="350"/>
      <c r="C112" s="350"/>
      <c r="D112" s="298"/>
      <c r="E112" s="11"/>
      <c r="F112" s="11"/>
      <c r="G112" s="11">
        <v>0.5</v>
      </c>
      <c r="H112" s="11">
        <v>0.5</v>
      </c>
      <c r="I112" s="58"/>
      <c r="J112" s="63"/>
      <c r="K112" s="11"/>
      <c r="L112" s="58"/>
      <c r="M112" s="11"/>
      <c r="N112" s="11"/>
      <c r="O112" s="11"/>
      <c r="P112" s="11"/>
      <c r="Q112" s="11"/>
      <c r="R112" s="11"/>
      <c r="S112" s="11"/>
      <c r="T112" s="11"/>
      <c r="U112" s="52"/>
    </row>
    <row r="113" spans="1:20" ht="12.75">
      <c r="A113" s="225" t="s">
        <v>183</v>
      </c>
      <c r="B113" s="226"/>
      <c r="C113" s="227"/>
      <c r="D113" s="46" t="s">
        <v>184</v>
      </c>
      <c r="E113" s="46" t="s">
        <v>184</v>
      </c>
      <c r="F113" s="46">
        <v>180</v>
      </c>
      <c r="G113" s="12"/>
      <c r="H113" s="12"/>
      <c r="I113" s="59">
        <v>3.43</v>
      </c>
      <c r="J113" s="59">
        <v>5.18</v>
      </c>
      <c r="K113" s="59">
        <v>27.59</v>
      </c>
      <c r="L113" s="59">
        <v>170.68</v>
      </c>
      <c r="M113" s="59">
        <v>0.18</v>
      </c>
      <c r="N113" s="59">
        <v>25.18</v>
      </c>
      <c r="O113" s="59">
        <v>0</v>
      </c>
      <c r="P113" s="59">
        <v>0.11</v>
      </c>
      <c r="Q113" s="59">
        <v>17.55</v>
      </c>
      <c r="R113" s="59">
        <v>95.59</v>
      </c>
      <c r="S113" s="59">
        <v>35.16</v>
      </c>
      <c r="T113" s="59">
        <v>1.39</v>
      </c>
    </row>
    <row r="114" spans="1:20" ht="12.75">
      <c r="A114" s="261" t="s">
        <v>26</v>
      </c>
      <c r="B114" s="262"/>
      <c r="C114" s="263"/>
      <c r="D114" s="11"/>
      <c r="E114" s="11"/>
      <c r="F114" s="11"/>
      <c r="G114" s="5">
        <v>240</v>
      </c>
      <c r="H114" s="5">
        <v>180</v>
      </c>
      <c r="I114" s="5"/>
      <c r="J114" s="5"/>
      <c r="K114" s="5"/>
      <c r="L114" s="42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261" t="s">
        <v>33</v>
      </c>
      <c r="B115" s="262"/>
      <c r="C115" s="263"/>
      <c r="D115" s="11"/>
      <c r="E115" s="11"/>
      <c r="F115" s="11"/>
      <c r="G115" s="5">
        <v>5</v>
      </c>
      <c r="H115" s="5">
        <v>5</v>
      </c>
      <c r="I115" s="5"/>
      <c r="J115" s="5"/>
      <c r="K115" s="5"/>
      <c r="L115" s="42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261" t="s">
        <v>20</v>
      </c>
      <c r="B116" s="262"/>
      <c r="C116" s="263"/>
      <c r="D116" s="11"/>
      <c r="E116" s="11"/>
      <c r="F116" s="11"/>
      <c r="G116" s="5">
        <v>0.6</v>
      </c>
      <c r="H116" s="5">
        <v>0.6</v>
      </c>
      <c r="I116" s="5"/>
      <c r="J116" s="5"/>
      <c r="K116" s="5"/>
      <c r="L116" s="42"/>
      <c r="M116" s="5"/>
      <c r="N116" s="5"/>
      <c r="O116" s="5"/>
      <c r="P116" s="5"/>
      <c r="Q116" s="5"/>
      <c r="R116" s="5"/>
      <c r="S116" s="5"/>
      <c r="T116" s="5"/>
    </row>
    <row r="117" spans="1:20" s="93" customFormat="1" ht="12.75">
      <c r="A117" s="208" t="s">
        <v>220</v>
      </c>
      <c r="B117" s="209"/>
      <c r="C117" s="210"/>
      <c r="D117" s="55" t="s">
        <v>407</v>
      </c>
      <c r="E117" s="55" t="s">
        <v>407</v>
      </c>
      <c r="F117" s="55">
        <v>60</v>
      </c>
      <c r="G117" s="55"/>
      <c r="H117" s="55"/>
      <c r="I117" s="59">
        <v>0.82</v>
      </c>
      <c r="J117" s="59">
        <v>1.16</v>
      </c>
      <c r="K117" s="59">
        <v>3.92</v>
      </c>
      <c r="L117" s="59">
        <v>29.44</v>
      </c>
      <c r="M117" s="59">
        <v>0.004</v>
      </c>
      <c r="N117" s="59">
        <v>1.86</v>
      </c>
      <c r="O117" s="59">
        <v>5.6</v>
      </c>
      <c r="P117" s="59">
        <v>0.02</v>
      </c>
      <c r="Q117" s="59">
        <v>3.75</v>
      </c>
      <c r="R117" s="59">
        <v>19.92</v>
      </c>
      <c r="S117" s="59">
        <v>0.09</v>
      </c>
      <c r="T117" s="59">
        <v>0.17</v>
      </c>
    </row>
    <row r="118" spans="1:20" s="93" customFormat="1" ht="12.75">
      <c r="A118" s="201" t="s">
        <v>220</v>
      </c>
      <c r="B118" s="209"/>
      <c r="C118" s="210"/>
      <c r="D118" s="55"/>
      <c r="E118" s="55"/>
      <c r="F118" s="55"/>
      <c r="G118" s="133">
        <v>97</v>
      </c>
      <c r="H118" s="133">
        <v>58.2</v>
      </c>
      <c r="I118" s="55"/>
      <c r="J118" s="55"/>
      <c r="K118" s="55"/>
      <c r="L118" s="90"/>
      <c r="M118" s="59"/>
      <c r="N118" s="59"/>
      <c r="O118" s="59"/>
      <c r="P118" s="59"/>
      <c r="Q118" s="59"/>
      <c r="R118" s="59"/>
      <c r="S118" s="59"/>
      <c r="T118" s="59"/>
    </row>
    <row r="119" spans="1:20" s="93" customFormat="1" ht="12.75">
      <c r="A119" s="201" t="s">
        <v>33</v>
      </c>
      <c r="B119" s="209"/>
      <c r="C119" s="210"/>
      <c r="D119" s="55"/>
      <c r="E119" s="55"/>
      <c r="F119" s="55"/>
      <c r="G119" s="133">
        <v>1.8</v>
      </c>
      <c r="H119" s="133">
        <v>1.8</v>
      </c>
      <c r="I119" s="55"/>
      <c r="J119" s="55"/>
      <c r="K119" s="55"/>
      <c r="L119" s="90"/>
      <c r="M119" s="59"/>
      <c r="N119" s="59"/>
      <c r="O119" s="59"/>
      <c r="P119" s="59"/>
      <c r="Q119" s="59"/>
      <c r="R119" s="59"/>
      <c r="S119" s="59"/>
      <c r="T119" s="59"/>
    </row>
    <row r="120" spans="1:20" ht="12.75">
      <c r="A120" s="264" t="s">
        <v>225</v>
      </c>
      <c r="B120" s="265"/>
      <c r="C120" s="266"/>
      <c r="D120" s="152" t="s">
        <v>276</v>
      </c>
      <c r="E120" s="152" t="s">
        <v>276</v>
      </c>
      <c r="F120" s="141">
        <v>200</v>
      </c>
      <c r="G120" s="141"/>
      <c r="H120" s="141"/>
      <c r="I120" s="113">
        <v>0.31</v>
      </c>
      <c r="J120" s="113">
        <v>0</v>
      </c>
      <c r="K120" s="113">
        <v>39.4</v>
      </c>
      <c r="L120" s="113">
        <v>160</v>
      </c>
      <c r="M120" s="113">
        <v>0.01</v>
      </c>
      <c r="N120" s="113">
        <v>2.4</v>
      </c>
      <c r="O120" s="113">
        <v>0</v>
      </c>
      <c r="P120" s="113">
        <v>0.02</v>
      </c>
      <c r="Q120" s="113">
        <v>22.46</v>
      </c>
      <c r="R120" s="113">
        <v>18.5</v>
      </c>
      <c r="S120" s="113">
        <v>7.26</v>
      </c>
      <c r="T120" s="113">
        <v>0.19</v>
      </c>
    </row>
    <row r="121" spans="1:20" ht="12.75">
      <c r="A121" s="264" t="s">
        <v>226</v>
      </c>
      <c r="B121" s="265"/>
      <c r="C121" s="266"/>
      <c r="D121" s="152"/>
      <c r="E121" s="141"/>
      <c r="F121" s="141"/>
      <c r="G121" s="141"/>
      <c r="H121" s="141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</row>
    <row r="122" spans="1:20" ht="12.75">
      <c r="A122" s="273" t="s">
        <v>228</v>
      </c>
      <c r="B122" s="304"/>
      <c r="C122" s="305"/>
      <c r="D122" s="152"/>
      <c r="E122" s="141"/>
      <c r="F122" s="141"/>
      <c r="G122" s="154">
        <v>60</v>
      </c>
      <c r="H122" s="154">
        <v>60</v>
      </c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</row>
    <row r="123" spans="1:20" ht="12.75">
      <c r="A123" s="273" t="s">
        <v>293</v>
      </c>
      <c r="B123" s="304"/>
      <c r="C123" s="305"/>
      <c r="D123" s="152"/>
      <c r="E123" s="141"/>
      <c r="F123" s="141"/>
      <c r="G123" s="154">
        <v>15</v>
      </c>
      <c r="H123" s="154">
        <v>15</v>
      </c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</row>
    <row r="124" spans="1:20" ht="12.75">
      <c r="A124" s="273" t="s">
        <v>314</v>
      </c>
      <c r="B124" s="304"/>
      <c r="C124" s="305"/>
      <c r="D124" s="152"/>
      <c r="E124" s="141"/>
      <c r="F124" s="141"/>
      <c r="G124" s="154">
        <v>10</v>
      </c>
      <c r="H124" s="154">
        <v>10</v>
      </c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</row>
    <row r="125" spans="1:20" ht="12.75">
      <c r="A125" s="267" t="s">
        <v>224</v>
      </c>
      <c r="B125" s="268"/>
      <c r="C125" s="269"/>
      <c r="D125" s="152"/>
      <c r="E125" s="141"/>
      <c r="G125" s="154">
        <v>144</v>
      </c>
      <c r="H125" s="154">
        <v>144</v>
      </c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69"/>
    </row>
    <row r="126" spans="1:21" ht="12.75">
      <c r="A126" s="351" t="s">
        <v>278</v>
      </c>
      <c r="B126" s="351"/>
      <c r="C126" s="351"/>
      <c r="D126" s="208"/>
      <c r="E126" s="59" t="s">
        <v>66</v>
      </c>
      <c r="F126" s="59">
        <v>10</v>
      </c>
      <c r="G126" s="59"/>
      <c r="H126" s="59"/>
      <c r="I126" s="54">
        <v>0.08</v>
      </c>
      <c r="J126" s="54">
        <v>7.25</v>
      </c>
      <c r="K126" s="54">
        <v>0.13</v>
      </c>
      <c r="L126" s="62">
        <v>66</v>
      </c>
      <c r="M126" s="46">
        <v>0</v>
      </c>
      <c r="N126" s="46">
        <v>0</v>
      </c>
      <c r="O126" s="46">
        <v>40</v>
      </c>
      <c r="P126" s="46">
        <v>0.01</v>
      </c>
      <c r="Q126" s="46">
        <v>2.4</v>
      </c>
      <c r="R126" s="46">
        <v>3</v>
      </c>
      <c r="S126" s="46">
        <v>0</v>
      </c>
      <c r="T126" s="46">
        <v>0.02</v>
      </c>
      <c r="U126" s="52"/>
    </row>
    <row r="127" spans="1:21" s="80" customFormat="1" ht="12.75">
      <c r="A127" s="351" t="s">
        <v>53</v>
      </c>
      <c r="B127" s="351"/>
      <c r="C127" s="351"/>
      <c r="D127" s="208"/>
      <c r="E127" s="59" t="s">
        <v>72</v>
      </c>
      <c r="F127" s="59">
        <v>20</v>
      </c>
      <c r="G127" s="59">
        <v>21</v>
      </c>
      <c r="H127" s="59">
        <v>20</v>
      </c>
      <c r="I127" s="54">
        <v>4.64</v>
      </c>
      <c r="J127" s="54">
        <v>5.9</v>
      </c>
      <c r="K127" s="54">
        <v>0</v>
      </c>
      <c r="L127" s="54">
        <v>71.66</v>
      </c>
      <c r="M127" s="55">
        <v>0.01</v>
      </c>
      <c r="N127" s="55">
        <v>0.14</v>
      </c>
      <c r="O127" s="55">
        <v>52</v>
      </c>
      <c r="P127" s="55">
        <v>0.061</v>
      </c>
      <c r="Q127" s="55">
        <v>176</v>
      </c>
      <c r="R127" s="55">
        <v>100</v>
      </c>
      <c r="S127" s="55">
        <v>7</v>
      </c>
      <c r="T127" s="55">
        <v>0.2</v>
      </c>
      <c r="U127" s="82"/>
    </row>
    <row r="128" spans="1:20" ht="12.75">
      <c r="A128" s="195" t="s">
        <v>426</v>
      </c>
      <c r="B128" s="196"/>
      <c r="C128" s="197"/>
      <c r="D128" s="11"/>
      <c r="E128" s="46"/>
      <c r="F128" s="46">
        <v>15</v>
      </c>
      <c r="G128" s="46"/>
      <c r="H128" s="46"/>
      <c r="I128" s="46">
        <v>0.84</v>
      </c>
      <c r="J128" s="46">
        <v>0.16</v>
      </c>
      <c r="K128" s="46">
        <v>7.4</v>
      </c>
      <c r="L128" s="48">
        <v>34.51</v>
      </c>
      <c r="M128" s="59">
        <v>0.15</v>
      </c>
      <c r="N128" s="59">
        <v>0</v>
      </c>
      <c r="O128" s="59">
        <v>0</v>
      </c>
      <c r="P128" s="59">
        <v>0</v>
      </c>
      <c r="Q128" s="59">
        <v>3.45</v>
      </c>
      <c r="R128" s="59">
        <v>15.91</v>
      </c>
      <c r="S128" s="59">
        <v>3.75</v>
      </c>
      <c r="T128" s="59">
        <v>0.46</v>
      </c>
    </row>
    <row r="129" spans="1:20" ht="12.75">
      <c r="A129" s="195" t="s">
        <v>61</v>
      </c>
      <c r="B129" s="196"/>
      <c r="C129" s="197"/>
      <c r="D129" s="53"/>
      <c r="E129" s="54"/>
      <c r="F129" s="54">
        <v>25</v>
      </c>
      <c r="G129" s="54"/>
      <c r="H129" s="54"/>
      <c r="I129" s="54">
        <v>1.97</v>
      </c>
      <c r="J129" s="54">
        <v>0.25</v>
      </c>
      <c r="K129" s="54">
        <v>0.37</v>
      </c>
      <c r="L129" s="62">
        <v>58.45</v>
      </c>
      <c r="M129" s="46">
        <v>0.02</v>
      </c>
      <c r="N129" s="46">
        <v>0</v>
      </c>
      <c r="O129" s="46">
        <v>0</v>
      </c>
      <c r="P129" s="46">
        <v>0.32</v>
      </c>
      <c r="Q129" s="46">
        <v>5.75</v>
      </c>
      <c r="R129" s="46">
        <v>21.75</v>
      </c>
      <c r="S129" s="46">
        <v>8.25</v>
      </c>
      <c r="T129" s="46">
        <v>0.27</v>
      </c>
    </row>
    <row r="130" spans="1:21" ht="12.75">
      <c r="A130" s="351" t="s">
        <v>15</v>
      </c>
      <c r="B130" s="351"/>
      <c r="C130" s="351"/>
      <c r="D130" s="208"/>
      <c r="E130" s="11"/>
      <c r="F130" s="11"/>
      <c r="G130" s="11"/>
      <c r="H130" s="11"/>
      <c r="I130" s="60">
        <f aca="true" t="shared" si="4" ref="I130:T130">SUM(I107:I129)</f>
        <v>21.93</v>
      </c>
      <c r="J130" s="59">
        <f t="shared" si="4"/>
        <v>25.49</v>
      </c>
      <c r="K130" s="59">
        <f t="shared" si="4"/>
        <v>81.08000000000001</v>
      </c>
      <c r="L130" s="59">
        <f t="shared" si="4"/>
        <v>689.32</v>
      </c>
      <c r="M130" s="59">
        <f t="shared" si="4"/>
        <v>0.494</v>
      </c>
      <c r="N130" s="59">
        <f t="shared" si="4"/>
        <v>30.369999999999997</v>
      </c>
      <c r="O130" s="59">
        <f t="shared" si="4"/>
        <v>106.39</v>
      </c>
      <c r="P130" s="59">
        <f t="shared" si="4"/>
        <v>0.611</v>
      </c>
      <c r="Q130" s="59">
        <f t="shared" si="4"/>
        <v>279.47999999999996</v>
      </c>
      <c r="R130" s="59">
        <f t="shared" si="4"/>
        <v>395.93000000000006</v>
      </c>
      <c r="S130" s="59">
        <f t="shared" si="4"/>
        <v>89.17</v>
      </c>
      <c r="T130" s="59">
        <f t="shared" si="4"/>
        <v>3.2600000000000002</v>
      </c>
      <c r="U130" s="52"/>
    </row>
    <row r="131" spans="1:21" ht="12.75">
      <c r="A131" s="357" t="s">
        <v>17</v>
      </c>
      <c r="B131" s="357"/>
      <c r="C131" s="357"/>
      <c r="D131" s="211"/>
      <c r="E131" s="11"/>
      <c r="F131" s="11"/>
      <c r="G131" s="11"/>
      <c r="H131" s="11"/>
      <c r="I131" s="50">
        <f>SUM(I130+I105+I86+I37+I29)</f>
        <v>101.2</v>
      </c>
      <c r="J131" s="46">
        <f>SUM(J130+J105+J86+J37+J29)</f>
        <v>96.98</v>
      </c>
      <c r="K131" s="46">
        <f>SUM(K130+K105+K86+K37+K29)</f>
        <v>449.66999999999996</v>
      </c>
      <c r="L131" s="46">
        <f>SUM(L130+L105+L86+L37+L29)</f>
        <v>3193.54</v>
      </c>
      <c r="M131" s="46">
        <f aca="true" t="shared" si="5" ref="M131:T131">M130+M105+M89+M32+M23</f>
        <v>0.604</v>
      </c>
      <c r="N131" s="46">
        <f t="shared" si="5"/>
        <v>35.53</v>
      </c>
      <c r="O131" s="46">
        <f t="shared" si="5"/>
        <v>211.74</v>
      </c>
      <c r="P131" s="46">
        <f t="shared" si="5"/>
        <v>1.001</v>
      </c>
      <c r="Q131" s="46">
        <f t="shared" si="5"/>
        <v>520.1899999999999</v>
      </c>
      <c r="R131" s="46">
        <f t="shared" si="5"/>
        <v>705.0400000000001</v>
      </c>
      <c r="S131" s="46">
        <f t="shared" si="5"/>
        <v>132.57</v>
      </c>
      <c r="T131" s="46">
        <f t="shared" si="5"/>
        <v>7.57</v>
      </c>
      <c r="U131" s="52"/>
    </row>
    <row r="132" spans="1:3" ht="12.75">
      <c r="A132" s="173"/>
      <c r="B132" s="173"/>
      <c r="C132" s="173"/>
    </row>
    <row r="133" spans="1:3" ht="12.75">
      <c r="A133" s="29"/>
      <c r="B133" s="29"/>
      <c r="C133" s="29"/>
    </row>
    <row r="134" spans="1:3" ht="12.75">
      <c r="A134" s="29"/>
      <c r="B134" s="29"/>
      <c r="C134" s="29"/>
    </row>
    <row r="135" spans="1:3" ht="12.75">
      <c r="A135" s="29"/>
      <c r="B135" s="29"/>
      <c r="C135" s="29"/>
    </row>
    <row r="136" spans="1:3" ht="12.75">
      <c r="A136" s="29"/>
      <c r="B136" s="29"/>
      <c r="C136" s="29"/>
    </row>
  </sheetData>
  <sheetProtection/>
  <mergeCells count="152">
    <mergeCell ref="I3:L3"/>
    <mergeCell ref="J4:J5"/>
    <mergeCell ref="A120:C120"/>
    <mergeCell ref="A121:C121"/>
    <mergeCell ref="A116:C116"/>
    <mergeCell ref="A110:D110"/>
    <mergeCell ref="A105:C105"/>
    <mergeCell ref="A117:C117"/>
    <mergeCell ref="A118:C118"/>
    <mergeCell ref="A114:C114"/>
    <mergeCell ref="Q3:T3"/>
    <mergeCell ref="M4:M5"/>
    <mergeCell ref="N4:N5"/>
    <mergeCell ref="O4:O5"/>
    <mergeCell ref="T4:T5"/>
    <mergeCell ref="S4:S5"/>
    <mergeCell ref="R4:R5"/>
    <mergeCell ref="Q4:Q5"/>
    <mergeCell ref="A131:D131"/>
    <mergeCell ref="A129:C129"/>
    <mergeCell ref="P4:P5"/>
    <mergeCell ref="H3:H5"/>
    <mergeCell ref="A5:D5"/>
    <mergeCell ref="A6:D6"/>
    <mergeCell ref="A4:D4"/>
    <mergeCell ref="A122:C122"/>
    <mergeCell ref="A123:C123"/>
    <mergeCell ref="K4:K5"/>
    <mergeCell ref="A128:C128"/>
    <mergeCell ref="A126:D126"/>
    <mergeCell ref="A127:D127"/>
    <mergeCell ref="A124:C124"/>
    <mergeCell ref="A125:C125"/>
    <mergeCell ref="A130:D130"/>
    <mergeCell ref="A103:C103"/>
    <mergeCell ref="A104:C104"/>
    <mergeCell ref="A112:D112"/>
    <mergeCell ref="A113:C113"/>
    <mergeCell ref="A107:D107"/>
    <mergeCell ref="A115:C115"/>
    <mergeCell ref="A111:D111"/>
    <mergeCell ref="A106:D106"/>
    <mergeCell ref="A108:D108"/>
    <mergeCell ref="A109:D109"/>
    <mergeCell ref="A102:C102"/>
    <mergeCell ref="A50:D50"/>
    <mergeCell ref="A51:D51"/>
    <mergeCell ref="A94:C94"/>
    <mergeCell ref="A95:C95"/>
    <mergeCell ref="A96:C96"/>
    <mergeCell ref="A98:C98"/>
    <mergeCell ref="A99:C99"/>
    <mergeCell ref="A100:C100"/>
    <mergeCell ref="A101:C101"/>
    <mergeCell ref="L1:M1"/>
    <mergeCell ref="L2:M2"/>
    <mergeCell ref="A97:C97"/>
    <mergeCell ref="E30:H30"/>
    <mergeCell ref="A43:D43"/>
    <mergeCell ref="A44:D44"/>
    <mergeCell ref="A45:D45"/>
    <mergeCell ref="E6:H6"/>
    <mergeCell ref="M3:P3"/>
    <mergeCell ref="A3:D3"/>
    <mergeCell ref="A88:C88"/>
    <mergeCell ref="A46:D46"/>
    <mergeCell ref="A47:D47"/>
    <mergeCell ref="E38:H38"/>
    <mergeCell ref="E1:G1"/>
    <mergeCell ref="G3:G5"/>
    <mergeCell ref="A38:D38"/>
    <mergeCell ref="A41:D41"/>
    <mergeCell ref="A39:D39"/>
    <mergeCell ref="A40:D40"/>
    <mergeCell ref="A13:C13"/>
    <mergeCell ref="A14:C14"/>
    <mergeCell ref="A78:D78"/>
    <mergeCell ref="A34:D34"/>
    <mergeCell ref="A35:D35"/>
    <mergeCell ref="D87:G87"/>
    <mergeCell ref="A85:D85"/>
    <mergeCell ref="A42:D42"/>
    <mergeCell ref="A59:C59"/>
    <mergeCell ref="A48:D48"/>
    <mergeCell ref="A7:C7"/>
    <mergeCell ref="A8:C8"/>
    <mergeCell ref="A9:C9"/>
    <mergeCell ref="A10:C10"/>
    <mergeCell ref="A11:C11"/>
    <mergeCell ref="A12:C12"/>
    <mergeCell ref="A32:D32"/>
    <mergeCell ref="A33:D33"/>
    <mergeCell ref="A28:D28"/>
    <mergeCell ref="A29:D29"/>
    <mergeCell ref="A30:D30"/>
    <mergeCell ref="A31:D31"/>
    <mergeCell ref="A82:D82"/>
    <mergeCell ref="A83:D83"/>
    <mergeCell ref="A36:D36"/>
    <mergeCell ref="A37:D37"/>
    <mergeCell ref="A80:D80"/>
    <mergeCell ref="A81:D81"/>
    <mergeCell ref="A52:C52"/>
    <mergeCell ref="A89:C89"/>
    <mergeCell ref="A53:D53"/>
    <mergeCell ref="A86:C86"/>
    <mergeCell ref="A60:C60"/>
    <mergeCell ref="A61:C61"/>
    <mergeCell ref="A84:D84"/>
    <mergeCell ref="A87:C87"/>
    <mergeCell ref="A57:C57"/>
    <mergeCell ref="A58:C58"/>
    <mergeCell ref="E106:H106"/>
    <mergeCell ref="A62:C62"/>
    <mergeCell ref="A63:C63"/>
    <mergeCell ref="A64:C64"/>
    <mergeCell ref="A65:C65"/>
    <mergeCell ref="A67:C67"/>
    <mergeCell ref="A68:C68"/>
    <mergeCell ref="A66:C66"/>
    <mergeCell ref="A79:D79"/>
    <mergeCell ref="A90:C90"/>
    <mergeCell ref="A24:C24"/>
    <mergeCell ref="A69:C69"/>
    <mergeCell ref="A70:C70"/>
    <mergeCell ref="A77:C77"/>
    <mergeCell ref="A26:C26"/>
    <mergeCell ref="A27:C27"/>
    <mergeCell ref="A54:C54"/>
    <mergeCell ref="A55:C55"/>
    <mergeCell ref="A56:C56"/>
    <mergeCell ref="A49:D49"/>
    <mergeCell ref="A15:D15"/>
    <mergeCell ref="A16:D16"/>
    <mergeCell ref="A17:D17"/>
    <mergeCell ref="A18:D18"/>
    <mergeCell ref="A25:C25"/>
    <mergeCell ref="A19:D19"/>
    <mergeCell ref="A20:D20"/>
    <mergeCell ref="A21:D21"/>
    <mergeCell ref="A22:C22"/>
    <mergeCell ref="A23:C23"/>
    <mergeCell ref="A119:C119"/>
    <mergeCell ref="A71:C71"/>
    <mergeCell ref="A72:C72"/>
    <mergeCell ref="A73:C73"/>
    <mergeCell ref="A74:C74"/>
    <mergeCell ref="A75:C75"/>
    <mergeCell ref="A76:C76"/>
    <mergeCell ref="A91:C91"/>
    <mergeCell ref="A92:C92"/>
    <mergeCell ref="A93:C93"/>
  </mergeCells>
  <printOptions/>
  <pageMargins left="0.75" right="0.75" top="0.2" bottom="0.16" header="0.17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73">
      <selection activeCell="K24" sqref="K24"/>
    </sheetView>
  </sheetViews>
  <sheetFormatPr defaultColWidth="9.00390625" defaultRowHeight="12.75"/>
  <cols>
    <col min="1" max="2" width="8.75390625" style="0" customWidth="1"/>
    <col min="3" max="3" width="13.75390625" style="0" customWidth="1"/>
    <col min="4" max="4" width="7.75390625" style="0" customWidth="1"/>
    <col min="5" max="5" width="7.375" style="0" customWidth="1"/>
    <col min="6" max="6" width="6.625" style="0" customWidth="1"/>
    <col min="7" max="7" width="5.75390625" style="0" customWidth="1"/>
    <col min="8" max="19" width="6.75390625" style="0" customWidth="1"/>
  </cols>
  <sheetData>
    <row r="1" spans="1:10" ht="12.75">
      <c r="A1" s="244" t="s">
        <v>208</v>
      </c>
      <c r="B1" s="274"/>
      <c r="C1" s="244" t="s">
        <v>449</v>
      </c>
      <c r="D1" s="244"/>
      <c r="E1" s="244"/>
      <c r="F1" s="244"/>
      <c r="G1" s="244"/>
      <c r="H1" s="244" t="s">
        <v>188</v>
      </c>
      <c r="I1" s="274"/>
      <c r="J1" s="274"/>
    </row>
    <row r="2" spans="1:7" ht="12.75">
      <c r="A2" s="275" t="s">
        <v>106</v>
      </c>
      <c r="B2" s="275"/>
      <c r="C2" s="275" t="s">
        <v>260</v>
      </c>
      <c r="D2" s="275"/>
      <c r="E2" s="275"/>
      <c r="F2" s="275"/>
      <c r="G2" s="275"/>
    </row>
    <row r="3" spans="1:19" ht="12.75">
      <c r="A3" s="278" t="s">
        <v>0</v>
      </c>
      <c r="B3" s="279"/>
      <c r="C3" s="280"/>
      <c r="D3" s="44" t="s">
        <v>155</v>
      </c>
      <c r="E3" s="45" t="s">
        <v>4</v>
      </c>
      <c r="F3" s="45" t="s">
        <v>5</v>
      </c>
      <c r="G3" s="45" t="s">
        <v>6</v>
      </c>
      <c r="H3" s="287" t="s">
        <v>7</v>
      </c>
      <c r="I3" s="288"/>
      <c r="J3" s="288"/>
      <c r="K3" s="289"/>
      <c r="L3" s="287" t="s">
        <v>135</v>
      </c>
      <c r="M3" s="288"/>
      <c r="N3" s="288"/>
      <c r="O3" s="289"/>
      <c r="P3" s="287" t="s">
        <v>146</v>
      </c>
      <c r="Q3" s="288"/>
      <c r="R3" s="288"/>
      <c r="S3" s="289"/>
    </row>
    <row r="4" spans="1:19" ht="12.75">
      <c r="A4" s="252" t="s">
        <v>1</v>
      </c>
      <c r="B4" s="238"/>
      <c r="C4" s="294"/>
      <c r="D4" s="24" t="s">
        <v>136</v>
      </c>
      <c r="E4" s="24" t="s">
        <v>164</v>
      </c>
      <c r="F4" s="24" t="s">
        <v>164</v>
      </c>
      <c r="G4" s="24" t="s">
        <v>164</v>
      </c>
      <c r="H4" s="290" t="s">
        <v>8</v>
      </c>
      <c r="I4" s="290" t="s">
        <v>9</v>
      </c>
      <c r="J4" s="290" t="s">
        <v>10</v>
      </c>
      <c r="K4" s="45" t="s">
        <v>145</v>
      </c>
      <c r="L4" s="290" t="s">
        <v>127</v>
      </c>
      <c r="M4" s="290" t="s">
        <v>120</v>
      </c>
      <c r="N4" s="290" t="s">
        <v>121</v>
      </c>
      <c r="O4" s="290" t="s">
        <v>128</v>
      </c>
      <c r="P4" s="290" t="s">
        <v>147</v>
      </c>
      <c r="Q4" s="290" t="s">
        <v>123</v>
      </c>
      <c r="R4" s="290" t="s">
        <v>124</v>
      </c>
      <c r="S4" s="290" t="s">
        <v>125</v>
      </c>
    </row>
    <row r="5" spans="1:19" ht="12.75">
      <c r="A5" s="292" t="s">
        <v>2</v>
      </c>
      <c r="B5" s="275"/>
      <c r="C5" s="293"/>
      <c r="D5" s="26" t="s">
        <v>131</v>
      </c>
      <c r="E5" s="26"/>
      <c r="F5" s="26"/>
      <c r="G5" s="26"/>
      <c r="H5" s="291"/>
      <c r="I5" s="291"/>
      <c r="J5" s="291"/>
      <c r="K5" s="26" t="s">
        <v>148</v>
      </c>
      <c r="L5" s="291"/>
      <c r="M5" s="291"/>
      <c r="N5" s="291"/>
      <c r="O5" s="291"/>
      <c r="P5" s="291"/>
      <c r="Q5" s="291"/>
      <c r="R5" s="291"/>
      <c r="S5" s="291"/>
    </row>
    <row r="6" spans="1:19" ht="12.75">
      <c r="A6" s="201"/>
      <c r="B6" s="202"/>
      <c r="C6" s="203"/>
      <c r="D6" s="256" t="s">
        <v>11</v>
      </c>
      <c r="E6" s="256"/>
      <c r="F6" s="256"/>
      <c r="G6" s="256"/>
      <c r="H6" s="2"/>
      <c r="I6" s="2"/>
      <c r="J6" s="2"/>
      <c r="K6" s="4"/>
      <c r="L6" s="11"/>
      <c r="M6" s="11"/>
      <c r="N6" s="11"/>
      <c r="O6" s="11"/>
      <c r="P6" s="11"/>
      <c r="Q6" s="11"/>
      <c r="R6" s="11"/>
      <c r="S6" s="11"/>
    </row>
    <row r="7" spans="1:19" ht="12.75">
      <c r="A7" s="77" t="s">
        <v>362</v>
      </c>
      <c r="B7" s="91"/>
      <c r="C7" s="92"/>
      <c r="D7" s="59" t="s">
        <v>250</v>
      </c>
      <c r="E7" s="59" t="s">
        <v>384</v>
      </c>
      <c r="F7" s="34"/>
      <c r="G7" s="34"/>
      <c r="H7" s="3">
        <v>5.71</v>
      </c>
      <c r="I7" s="3">
        <v>10.33</v>
      </c>
      <c r="J7" s="3">
        <v>40.9</v>
      </c>
      <c r="K7" s="47">
        <v>280</v>
      </c>
      <c r="L7" s="6">
        <v>0.06</v>
      </c>
      <c r="M7" s="6">
        <v>0.91</v>
      </c>
      <c r="N7" s="6">
        <v>52.19</v>
      </c>
      <c r="O7" s="6">
        <v>0.14</v>
      </c>
      <c r="P7" s="6">
        <v>124.45</v>
      </c>
      <c r="Q7" s="6">
        <v>149.94</v>
      </c>
      <c r="R7" s="6">
        <v>34.72</v>
      </c>
      <c r="S7" s="6">
        <v>0.57</v>
      </c>
    </row>
    <row r="8" spans="1:19" ht="12.75">
      <c r="A8" s="208" t="s">
        <v>249</v>
      </c>
      <c r="B8" s="209"/>
      <c r="C8" s="210"/>
      <c r="D8" s="34"/>
      <c r="E8" s="34"/>
      <c r="F8" s="34"/>
      <c r="G8" s="34"/>
      <c r="H8" s="1"/>
      <c r="I8" s="1"/>
      <c r="J8" s="1"/>
      <c r="K8" s="47"/>
      <c r="L8" s="5"/>
      <c r="M8" s="5"/>
      <c r="N8" s="5"/>
      <c r="O8" s="5"/>
      <c r="P8" s="5"/>
      <c r="Q8" s="5"/>
      <c r="R8" s="5"/>
      <c r="S8" s="5"/>
    </row>
    <row r="9" spans="1:19" ht="12.75">
      <c r="A9" s="201" t="s">
        <v>39</v>
      </c>
      <c r="B9" s="202"/>
      <c r="C9" s="203"/>
      <c r="D9" s="34"/>
      <c r="E9" s="117"/>
      <c r="F9" s="66">
        <v>44</v>
      </c>
      <c r="G9" s="66">
        <v>44</v>
      </c>
      <c r="H9" s="1"/>
      <c r="I9" s="1"/>
      <c r="J9" s="1"/>
      <c r="K9" s="47"/>
      <c r="L9" s="5"/>
      <c r="M9" s="5"/>
      <c r="N9" s="5"/>
      <c r="O9" s="5"/>
      <c r="P9" s="5"/>
      <c r="Q9" s="5"/>
      <c r="R9" s="5"/>
      <c r="S9" s="5"/>
    </row>
    <row r="10" spans="1:19" ht="12.75">
      <c r="A10" s="201" t="s">
        <v>18</v>
      </c>
      <c r="B10" s="202"/>
      <c r="C10" s="203"/>
      <c r="D10" s="34"/>
      <c r="E10" s="117"/>
      <c r="F10" s="66">
        <v>100</v>
      </c>
      <c r="G10" s="66">
        <v>100</v>
      </c>
      <c r="H10" s="1"/>
      <c r="I10" s="1"/>
      <c r="J10" s="1"/>
      <c r="K10" s="47"/>
      <c r="L10" s="5"/>
      <c r="M10" s="5"/>
      <c r="N10" s="5"/>
      <c r="O10" s="5"/>
      <c r="P10" s="5"/>
      <c r="Q10" s="5"/>
      <c r="R10" s="5"/>
      <c r="S10" s="5"/>
    </row>
    <row r="11" spans="1:19" s="80" customFormat="1" ht="12.75">
      <c r="A11" s="198" t="s">
        <v>293</v>
      </c>
      <c r="B11" s="199"/>
      <c r="C11" s="200"/>
      <c r="D11" s="34"/>
      <c r="E11" s="117"/>
      <c r="F11" s="66">
        <v>6</v>
      </c>
      <c r="G11" s="66">
        <v>6</v>
      </c>
      <c r="H11" s="3"/>
      <c r="I11" s="3"/>
      <c r="J11" s="3"/>
      <c r="K11" s="47"/>
      <c r="L11" s="6"/>
      <c r="M11" s="6"/>
      <c r="N11" s="6"/>
      <c r="O11" s="6"/>
      <c r="P11" s="6"/>
      <c r="Q11" s="6"/>
      <c r="R11" s="6"/>
      <c r="S11" s="6"/>
    </row>
    <row r="12" spans="1:19" ht="12.75">
      <c r="A12" s="201" t="s">
        <v>33</v>
      </c>
      <c r="B12" s="202"/>
      <c r="C12" s="203"/>
      <c r="D12" s="34"/>
      <c r="E12" s="117"/>
      <c r="F12" s="66">
        <v>5</v>
      </c>
      <c r="G12" s="66">
        <v>5</v>
      </c>
      <c r="H12" s="1"/>
      <c r="I12" s="1"/>
      <c r="J12" s="1"/>
      <c r="K12" s="47"/>
      <c r="L12" s="5"/>
      <c r="M12" s="5"/>
      <c r="N12" s="5"/>
      <c r="O12" s="5"/>
      <c r="P12" s="5"/>
      <c r="Q12" s="5"/>
      <c r="R12" s="5"/>
      <c r="S12" s="5"/>
    </row>
    <row r="13" spans="1:19" ht="12.75">
      <c r="A13" s="201" t="s">
        <v>20</v>
      </c>
      <c r="B13" s="202"/>
      <c r="C13" s="203"/>
      <c r="D13" s="120"/>
      <c r="E13" s="121"/>
      <c r="F13" s="76">
        <v>0.8</v>
      </c>
      <c r="G13" s="76">
        <v>0.8</v>
      </c>
      <c r="H13" s="1"/>
      <c r="I13" s="1"/>
      <c r="J13" s="1"/>
      <c r="K13" s="47"/>
      <c r="L13" s="5"/>
      <c r="M13" s="5"/>
      <c r="N13" s="5"/>
      <c r="O13" s="5"/>
      <c r="P13" s="5"/>
      <c r="Q13" s="5"/>
      <c r="R13" s="5"/>
      <c r="S13" s="5"/>
    </row>
    <row r="14" spans="1:19" ht="12.75">
      <c r="A14" s="201" t="s">
        <v>224</v>
      </c>
      <c r="B14" s="202"/>
      <c r="C14" s="203"/>
      <c r="D14" s="120"/>
      <c r="E14" s="121"/>
      <c r="F14" s="76">
        <v>65</v>
      </c>
      <c r="G14" s="76">
        <v>65</v>
      </c>
      <c r="H14" s="1"/>
      <c r="I14" s="1"/>
      <c r="J14" s="1"/>
      <c r="K14" s="47"/>
      <c r="L14" s="5"/>
      <c r="M14" s="5"/>
      <c r="N14" s="5"/>
      <c r="O14" s="5"/>
      <c r="P14" s="5"/>
      <c r="Q14" s="5"/>
      <c r="R14" s="5"/>
      <c r="S14" s="5"/>
    </row>
    <row r="15" spans="1:19" ht="12.75">
      <c r="A15" s="225" t="s">
        <v>48</v>
      </c>
      <c r="B15" s="226"/>
      <c r="C15" s="227"/>
      <c r="D15" s="54" t="s">
        <v>93</v>
      </c>
      <c r="E15" s="54" t="s">
        <v>201</v>
      </c>
      <c r="F15" s="1"/>
      <c r="G15" s="1"/>
      <c r="H15" s="26">
        <v>1.52</v>
      </c>
      <c r="I15" s="3">
        <v>1.35</v>
      </c>
      <c r="J15" s="26">
        <v>15.9</v>
      </c>
      <c r="K15" s="37">
        <v>81</v>
      </c>
      <c r="L15" s="6">
        <v>0.04</v>
      </c>
      <c r="M15" s="6">
        <v>1.33</v>
      </c>
      <c r="N15" s="6">
        <v>10</v>
      </c>
      <c r="O15" s="6">
        <v>0.16</v>
      </c>
      <c r="P15" s="6">
        <v>126.6</v>
      </c>
      <c r="Q15" s="6">
        <v>92.8</v>
      </c>
      <c r="R15" s="6">
        <v>15.4</v>
      </c>
      <c r="S15" s="6">
        <v>0.41</v>
      </c>
    </row>
    <row r="16" spans="1:19" ht="12.75">
      <c r="A16" s="217" t="s">
        <v>289</v>
      </c>
      <c r="B16" s="218"/>
      <c r="C16" s="219"/>
      <c r="D16" s="53"/>
      <c r="E16" s="53"/>
      <c r="F16" s="1">
        <v>0.4</v>
      </c>
      <c r="G16" s="1">
        <v>0.4</v>
      </c>
      <c r="H16" s="1"/>
      <c r="I16" s="1"/>
      <c r="J16" s="1"/>
      <c r="K16" s="38"/>
      <c r="L16" s="5"/>
      <c r="M16" s="5"/>
      <c r="N16" s="5"/>
      <c r="O16" s="5"/>
      <c r="P16" s="5"/>
      <c r="Q16" s="5"/>
      <c r="R16" s="5"/>
      <c r="S16" s="5"/>
    </row>
    <row r="17" spans="1:19" ht="12.75">
      <c r="A17" s="217" t="s">
        <v>18</v>
      </c>
      <c r="B17" s="218"/>
      <c r="C17" s="219"/>
      <c r="D17" s="53"/>
      <c r="E17" s="53"/>
      <c r="F17" s="1">
        <v>50</v>
      </c>
      <c r="G17" s="1">
        <v>50</v>
      </c>
      <c r="H17" s="1"/>
      <c r="I17" s="1"/>
      <c r="J17" s="1"/>
      <c r="K17" s="38"/>
      <c r="L17" s="5"/>
      <c r="M17" s="5"/>
      <c r="N17" s="5"/>
      <c r="O17" s="5"/>
      <c r="P17" s="5"/>
      <c r="Q17" s="5"/>
      <c r="R17" s="5"/>
      <c r="S17" s="5"/>
    </row>
    <row r="18" spans="1:19" ht="12.75">
      <c r="A18" s="261" t="s">
        <v>293</v>
      </c>
      <c r="B18" s="262"/>
      <c r="C18" s="263"/>
      <c r="D18" s="53"/>
      <c r="E18" s="53"/>
      <c r="F18" s="1">
        <v>10</v>
      </c>
      <c r="G18" s="1">
        <v>10</v>
      </c>
      <c r="H18" s="1"/>
      <c r="I18" s="1"/>
      <c r="J18" s="1"/>
      <c r="K18" s="38"/>
      <c r="L18" s="5"/>
      <c r="M18" s="5"/>
      <c r="N18" s="5"/>
      <c r="O18" s="5"/>
      <c r="P18" s="5"/>
      <c r="Q18" s="5"/>
      <c r="R18" s="5"/>
      <c r="S18" s="5"/>
    </row>
    <row r="19" spans="1:20" ht="12.75">
      <c r="A19" s="261" t="s">
        <v>224</v>
      </c>
      <c r="B19" s="262"/>
      <c r="C19" s="263"/>
      <c r="D19" s="53"/>
      <c r="E19" s="53"/>
      <c r="F19" s="1">
        <v>100</v>
      </c>
      <c r="G19" s="1">
        <v>100</v>
      </c>
      <c r="H19" s="1"/>
      <c r="I19" s="1"/>
      <c r="J19" s="1"/>
      <c r="K19" s="38"/>
      <c r="L19" s="5"/>
      <c r="M19" s="5"/>
      <c r="N19" s="5"/>
      <c r="O19" s="5"/>
      <c r="P19" s="5"/>
      <c r="Q19" s="5"/>
      <c r="R19" s="5"/>
      <c r="S19" s="5"/>
      <c r="T19" s="20"/>
    </row>
    <row r="20" spans="1:19" ht="12.75">
      <c r="A20" s="225" t="s">
        <v>354</v>
      </c>
      <c r="B20" s="226"/>
      <c r="C20" s="227"/>
      <c r="D20" s="55" t="s">
        <v>72</v>
      </c>
      <c r="E20" s="55">
        <v>20</v>
      </c>
      <c r="F20" s="54">
        <v>21</v>
      </c>
      <c r="G20" s="54">
        <v>20</v>
      </c>
      <c r="H20" s="54">
        <v>4.64</v>
      </c>
      <c r="I20" s="54">
        <v>5.9</v>
      </c>
      <c r="J20" s="54">
        <v>0</v>
      </c>
      <c r="K20" s="54">
        <v>71.66</v>
      </c>
      <c r="L20" s="55">
        <v>0.01</v>
      </c>
      <c r="M20" s="55">
        <v>0.14</v>
      </c>
      <c r="N20" s="55">
        <v>52</v>
      </c>
      <c r="O20" s="55">
        <v>0.061</v>
      </c>
      <c r="P20" s="55">
        <v>176</v>
      </c>
      <c r="Q20" s="55">
        <v>100</v>
      </c>
      <c r="R20" s="55">
        <v>7</v>
      </c>
      <c r="S20" s="55">
        <v>0.2</v>
      </c>
    </row>
    <row r="21" spans="1:19" ht="12.75">
      <c r="A21" s="195" t="s">
        <v>278</v>
      </c>
      <c r="B21" s="196"/>
      <c r="C21" s="197"/>
      <c r="D21" s="54" t="s">
        <v>23</v>
      </c>
      <c r="E21" s="54">
        <v>10</v>
      </c>
      <c r="F21" s="54"/>
      <c r="G21" s="54"/>
      <c r="H21" s="54">
        <v>0.08</v>
      </c>
      <c r="I21" s="54">
        <v>7.25</v>
      </c>
      <c r="J21" s="54">
        <v>0.13</v>
      </c>
      <c r="K21" s="62">
        <v>66</v>
      </c>
      <c r="L21" s="46">
        <v>0</v>
      </c>
      <c r="M21" s="46">
        <v>0</v>
      </c>
      <c r="N21" s="46">
        <v>40</v>
      </c>
      <c r="O21" s="46">
        <v>0.01</v>
      </c>
      <c r="P21" s="46">
        <v>2.4</v>
      </c>
      <c r="Q21" s="46">
        <v>3</v>
      </c>
      <c r="R21" s="46">
        <v>0</v>
      </c>
      <c r="S21" s="46">
        <v>0.02</v>
      </c>
    </row>
    <row r="22" spans="1:19" ht="12.75">
      <c r="A22" s="195" t="s">
        <v>61</v>
      </c>
      <c r="B22" s="196"/>
      <c r="C22" s="197"/>
      <c r="D22" s="11"/>
      <c r="E22" s="46">
        <v>35</v>
      </c>
      <c r="F22" s="46"/>
      <c r="G22" s="46"/>
      <c r="H22" s="6">
        <v>2.78</v>
      </c>
      <c r="I22" s="6">
        <v>0.35</v>
      </c>
      <c r="J22" s="6">
        <v>17</v>
      </c>
      <c r="K22" s="41">
        <v>82.32</v>
      </c>
      <c r="L22" s="59">
        <v>0.04</v>
      </c>
      <c r="M22" s="59">
        <v>0</v>
      </c>
      <c r="N22" s="59">
        <v>0</v>
      </c>
      <c r="O22" s="59">
        <v>0.1</v>
      </c>
      <c r="P22" s="59">
        <v>7.04</v>
      </c>
      <c r="Q22" s="59">
        <v>9.57</v>
      </c>
      <c r="R22" s="59">
        <v>4.57</v>
      </c>
      <c r="S22" s="59">
        <v>0.42</v>
      </c>
    </row>
    <row r="23" spans="1:19" ht="12.75">
      <c r="A23" s="195" t="s">
        <v>426</v>
      </c>
      <c r="B23" s="196"/>
      <c r="C23" s="197"/>
      <c r="D23" s="11"/>
      <c r="E23" s="46">
        <v>15</v>
      </c>
      <c r="F23" s="46"/>
      <c r="G23" s="46"/>
      <c r="H23" s="46">
        <v>0.84</v>
      </c>
      <c r="I23" s="46">
        <v>0.16</v>
      </c>
      <c r="J23" s="46">
        <v>7.4</v>
      </c>
      <c r="K23" s="48">
        <v>34.51</v>
      </c>
      <c r="L23" s="59">
        <v>0.15</v>
      </c>
      <c r="M23" s="59">
        <v>0</v>
      </c>
      <c r="N23" s="59">
        <v>0</v>
      </c>
      <c r="O23" s="59">
        <v>0</v>
      </c>
      <c r="P23" s="59">
        <v>3.45</v>
      </c>
      <c r="Q23" s="59">
        <v>15.91</v>
      </c>
      <c r="R23" s="59">
        <v>3.75</v>
      </c>
      <c r="S23" s="59">
        <v>0.46</v>
      </c>
    </row>
    <row r="24" spans="1:20" ht="12.75">
      <c r="A24" s="208" t="s">
        <v>12</v>
      </c>
      <c r="B24" s="209"/>
      <c r="C24" s="210"/>
      <c r="D24" s="53"/>
      <c r="E24" s="53"/>
      <c r="F24" s="53"/>
      <c r="G24" s="53"/>
      <c r="H24" s="55">
        <f aca="true" t="shared" si="0" ref="H24:S24">SUM(H7:H23)</f>
        <v>15.57</v>
      </c>
      <c r="I24" s="55">
        <f t="shared" si="0"/>
        <v>25.34</v>
      </c>
      <c r="J24" s="55">
        <f t="shared" si="0"/>
        <v>81.33000000000001</v>
      </c>
      <c r="K24" s="55">
        <f t="shared" si="0"/>
        <v>615.49</v>
      </c>
      <c r="L24" s="55">
        <f t="shared" si="0"/>
        <v>0.3</v>
      </c>
      <c r="M24" s="55">
        <f t="shared" si="0"/>
        <v>2.3800000000000003</v>
      </c>
      <c r="N24" s="55">
        <f t="shared" si="0"/>
        <v>154.19</v>
      </c>
      <c r="O24" s="55">
        <f t="shared" si="0"/>
        <v>0.4710000000000001</v>
      </c>
      <c r="P24" s="55">
        <f t="shared" si="0"/>
        <v>439.94</v>
      </c>
      <c r="Q24" s="55">
        <f t="shared" si="0"/>
        <v>371.22</v>
      </c>
      <c r="R24" s="55">
        <f t="shared" si="0"/>
        <v>65.44</v>
      </c>
      <c r="S24" s="55">
        <f t="shared" si="0"/>
        <v>2.08</v>
      </c>
      <c r="T24" s="80"/>
    </row>
    <row r="25" spans="1:19" ht="12.75">
      <c r="A25" s="204"/>
      <c r="B25" s="205"/>
      <c r="C25" s="206"/>
      <c r="D25" s="211" t="s">
        <v>13</v>
      </c>
      <c r="E25" s="212"/>
      <c r="F25" s="212"/>
      <c r="G25" s="213"/>
      <c r="H25" s="53"/>
      <c r="I25" s="53"/>
      <c r="J25" s="53"/>
      <c r="K25" s="53"/>
      <c r="L25" s="11"/>
      <c r="M25" s="11"/>
      <c r="N25" s="11"/>
      <c r="O25" s="11"/>
      <c r="P25" s="11"/>
      <c r="Q25" s="11"/>
      <c r="R25" s="11"/>
      <c r="S25" s="11"/>
    </row>
    <row r="26" spans="1:19" ht="12" customHeight="1">
      <c r="A26" s="195" t="s">
        <v>305</v>
      </c>
      <c r="B26" s="196"/>
      <c r="C26" s="197"/>
      <c r="D26" s="46" t="s">
        <v>276</v>
      </c>
      <c r="E26" s="46">
        <v>200</v>
      </c>
      <c r="F26" s="46">
        <v>211</v>
      </c>
      <c r="G26" s="50">
        <v>200</v>
      </c>
      <c r="H26" s="113">
        <v>5.8</v>
      </c>
      <c r="I26" s="113">
        <v>5</v>
      </c>
      <c r="J26" s="113">
        <v>9.6</v>
      </c>
      <c r="K26" s="113">
        <v>107</v>
      </c>
      <c r="L26" s="113">
        <v>0.08</v>
      </c>
      <c r="M26" s="113">
        <v>2.6</v>
      </c>
      <c r="N26" s="113">
        <v>40</v>
      </c>
      <c r="O26" s="113">
        <v>0.3</v>
      </c>
      <c r="P26" s="113">
        <v>240</v>
      </c>
      <c r="Q26" s="113">
        <v>180</v>
      </c>
      <c r="R26" s="113">
        <v>28</v>
      </c>
      <c r="S26" s="113">
        <v>0.2</v>
      </c>
    </row>
    <row r="27" spans="1:19" ht="12.75">
      <c r="A27" s="229" t="s">
        <v>279</v>
      </c>
      <c r="B27" s="230"/>
      <c r="C27" s="231"/>
      <c r="D27" s="59"/>
      <c r="E27" s="59">
        <v>15</v>
      </c>
      <c r="F27" s="59"/>
      <c r="G27" s="60"/>
      <c r="H27" s="55">
        <v>1.54</v>
      </c>
      <c r="I27" s="55">
        <v>1.14</v>
      </c>
      <c r="J27" s="55">
        <v>11.77</v>
      </c>
      <c r="K27" s="90">
        <v>63.51</v>
      </c>
      <c r="L27" s="59">
        <v>0.02</v>
      </c>
      <c r="M27" s="59">
        <v>0</v>
      </c>
      <c r="N27" s="59">
        <v>9.77</v>
      </c>
      <c r="O27" s="59">
        <v>0</v>
      </c>
      <c r="P27" s="59">
        <v>6.16</v>
      </c>
      <c r="Q27" s="59">
        <v>13.08</v>
      </c>
      <c r="R27" s="59">
        <v>2.25</v>
      </c>
      <c r="S27" s="59">
        <v>0.15</v>
      </c>
    </row>
    <row r="28" spans="1:19" ht="12.75">
      <c r="A28" s="208" t="s">
        <v>12</v>
      </c>
      <c r="B28" s="209"/>
      <c r="C28" s="210"/>
      <c r="D28" s="11"/>
      <c r="E28" s="11"/>
      <c r="F28" s="11"/>
      <c r="G28" s="11"/>
      <c r="H28" s="59">
        <f aca="true" t="shared" si="1" ref="H28:S28">SUM(H26:H27)</f>
        <v>7.34</v>
      </c>
      <c r="I28" s="59">
        <f t="shared" si="1"/>
        <v>6.14</v>
      </c>
      <c r="J28" s="59">
        <f t="shared" si="1"/>
        <v>21.369999999999997</v>
      </c>
      <c r="K28" s="59">
        <f t="shared" si="1"/>
        <v>170.51</v>
      </c>
      <c r="L28" s="59">
        <f t="shared" si="1"/>
        <v>0.1</v>
      </c>
      <c r="M28" s="59">
        <f t="shared" si="1"/>
        <v>2.6</v>
      </c>
      <c r="N28" s="59">
        <f t="shared" si="1"/>
        <v>49.769999999999996</v>
      </c>
      <c r="O28" s="59">
        <f t="shared" si="1"/>
        <v>0.3</v>
      </c>
      <c r="P28" s="59">
        <f t="shared" si="1"/>
        <v>246.16</v>
      </c>
      <c r="Q28" s="59">
        <f t="shared" si="1"/>
        <v>193.08</v>
      </c>
      <c r="R28" s="59">
        <f t="shared" si="1"/>
        <v>30.25</v>
      </c>
      <c r="S28" s="59">
        <f t="shared" si="1"/>
        <v>0.35</v>
      </c>
    </row>
    <row r="29" spans="1:19" ht="12.75">
      <c r="A29" s="204"/>
      <c r="B29" s="205"/>
      <c r="C29" s="206"/>
      <c r="D29" s="211" t="s">
        <v>14</v>
      </c>
      <c r="E29" s="212"/>
      <c r="F29" s="212"/>
      <c r="G29" s="21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2.75">
      <c r="A30" s="195" t="s">
        <v>171</v>
      </c>
      <c r="B30" s="196"/>
      <c r="C30" s="197"/>
      <c r="D30" s="46" t="s">
        <v>180</v>
      </c>
      <c r="E30" s="46">
        <v>250</v>
      </c>
      <c r="F30" s="46"/>
      <c r="G30" s="46"/>
      <c r="H30" s="46">
        <v>2.19</v>
      </c>
      <c r="I30" s="46">
        <v>2.78</v>
      </c>
      <c r="J30" s="46">
        <v>15.39</v>
      </c>
      <c r="K30" s="46">
        <v>106</v>
      </c>
      <c r="L30" s="59">
        <v>0.12</v>
      </c>
      <c r="M30" s="59">
        <v>11.08</v>
      </c>
      <c r="N30" s="59">
        <v>0</v>
      </c>
      <c r="O30" s="59">
        <v>0.07</v>
      </c>
      <c r="P30" s="59">
        <v>29.7</v>
      </c>
      <c r="Q30" s="59">
        <v>72.23</v>
      </c>
      <c r="R30" s="59">
        <v>29.68</v>
      </c>
      <c r="S30" s="59">
        <v>1.15</v>
      </c>
    </row>
    <row r="31" spans="1:19" ht="12.75">
      <c r="A31" s="195" t="s">
        <v>359</v>
      </c>
      <c r="B31" s="196"/>
      <c r="C31" s="197"/>
      <c r="D31" s="46"/>
      <c r="E31" s="46"/>
      <c r="F31" s="46"/>
      <c r="G31" s="46"/>
      <c r="H31" s="46"/>
      <c r="I31" s="46"/>
      <c r="J31" s="46"/>
      <c r="K31" s="46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204" t="s">
        <v>26</v>
      </c>
      <c r="B32" s="205"/>
      <c r="C32" s="206"/>
      <c r="D32" s="11"/>
      <c r="E32" s="11"/>
      <c r="F32" s="11">
        <v>133</v>
      </c>
      <c r="G32" s="11">
        <v>100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204" t="s">
        <v>27</v>
      </c>
      <c r="B33" s="205"/>
      <c r="C33" s="206"/>
      <c r="D33" s="11"/>
      <c r="E33" s="11"/>
      <c r="F33" s="11">
        <v>12.5</v>
      </c>
      <c r="G33" s="11">
        <v>10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204" t="s">
        <v>28</v>
      </c>
      <c r="B34" s="205"/>
      <c r="C34" s="206"/>
      <c r="D34" s="11"/>
      <c r="E34" s="11"/>
      <c r="F34" s="11">
        <v>12</v>
      </c>
      <c r="G34" s="11">
        <v>10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204" t="s">
        <v>29</v>
      </c>
      <c r="B35" s="205"/>
      <c r="C35" s="206"/>
      <c r="D35" s="11"/>
      <c r="E35" s="11"/>
      <c r="F35" s="11">
        <v>2.5</v>
      </c>
      <c r="G35" s="11">
        <v>2.5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198" t="s">
        <v>70</v>
      </c>
      <c r="B36" s="199"/>
      <c r="C36" s="200"/>
      <c r="D36" s="11"/>
      <c r="E36" s="11"/>
      <c r="F36" s="11">
        <v>1</v>
      </c>
      <c r="G36" s="11">
        <v>1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204" t="s">
        <v>20</v>
      </c>
      <c r="B37" s="205"/>
      <c r="C37" s="206"/>
      <c r="D37" s="11"/>
      <c r="E37" s="11"/>
      <c r="F37" s="11">
        <v>1</v>
      </c>
      <c r="G37" s="11">
        <v>1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20" ht="12.75">
      <c r="A38" s="201" t="s">
        <v>31</v>
      </c>
      <c r="B38" s="202"/>
      <c r="C38" s="203"/>
      <c r="D38" s="11"/>
      <c r="E38" s="11"/>
      <c r="F38" s="11">
        <v>0.02</v>
      </c>
      <c r="G38" s="11">
        <v>0.02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52"/>
    </row>
    <row r="39" spans="1:19" ht="12.75">
      <c r="A39" s="204" t="s">
        <v>224</v>
      </c>
      <c r="B39" s="205"/>
      <c r="C39" s="206"/>
      <c r="D39" s="11"/>
      <c r="E39" s="11"/>
      <c r="F39" s="11">
        <v>175</v>
      </c>
      <c r="G39" s="11">
        <v>175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2.75">
      <c r="A40" s="195" t="s">
        <v>98</v>
      </c>
      <c r="B40" s="196"/>
      <c r="C40" s="197"/>
      <c r="D40" s="46" t="s">
        <v>99</v>
      </c>
      <c r="E40" s="46">
        <v>35</v>
      </c>
      <c r="F40" s="46"/>
      <c r="G40" s="46"/>
      <c r="H40" s="12">
        <v>6.98</v>
      </c>
      <c r="I40" s="12">
        <v>4.1</v>
      </c>
      <c r="J40" s="171">
        <v>0.26</v>
      </c>
      <c r="K40" s="17">
        <v>68.64</v>
      </c>
      <c r="L40" s="6">
        <v>0.02</v>
      </c>
      <c r="M40" s="6">
        <v>0.18</v>
      </c>
      <c r="N40" s="6">
        <v>7</v>
      </c>
      <c r="O40" s="6">
        <v>0.04</v>
      </c>
      <c r="P40" s="6">
        <v>7.53</v>
      </c>
      <c r="Q40" s="6">
        <v>72.68</v>
      </c>
      <c r="R40" s="6">
        <v>11.27</v>
      </c>
      <c r="S40" s="6">
        <v>0.55</v>
      </c>
    </row>
    <row r="41" spans="1:19" ht="12.75">
      <c r="A41" s="198" t="s">
        <v>360</v>
      </c>
      <c r="B41" s="199"/>
      <c r="C41" s="200"/>
      <c r="D41" s="11"/>
      <c r="E41" s="11"/>
      <c r="F41" s="11">
        <v>54</v>
      </c>
      <c r="G41" s="11">
        <v>40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.75">
      <c r="A42" s="198" t="s">
        <v>28</v>
      </c>
      <c r="B42" s="199"/>
      <c r="C42" s="200"/>
      <c r="D42" s="11"/>
      <c r="E42" s="11"/>
      <c r="F42" s="11">
        <v>4.1</v>
      </c>
      <c r="G42" s="11">
        <v>3.5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.75">
      <c r="A43" s="198" t="s">
        <v>328</v>
      </c>
      <c r="B43" s="199"/>
      <c r="C43" s="200"/>
      <c r="D43" s="11"/>
      <c r="E43" s="11"/>
      <c r="F43" s="11" t="s">
        <v>361</v>
      </c>
      <c r="G43" s="11">
        <v>2.8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.75">
      <c r="A44" s="198" t="s">
        <v>224</v>
      </c>
      <c r="B44" s="199"/>
      <c r="C44" s="200"/>
      <c r="D44" s="11"/>
      <c r="E44" s="11"/>
      <c r="F44" s="11">
        <v>3.5</v>
      </c>
      <c r="G44" s="11">
        <v>3.5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.75">
      <c r="A45" s="204" t="s">
        <v>20</v>
      </c>
      <c r="B45" s="205"/>
      <c r="C45" s="206"/>
      <c r="D45" s="11"/>
      <c r="E45" s="11"/>
      <c r="F45" s="11">
        <v>0.45</v>
      </c>
      <c r="G45" s="11">
        <v>0.45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>
      <c r="A46" s="195" t="s">
        <v>320</v>
      </c>
      <c r="B46" s="196"/>
      <c r="C46" s="197"/>
      <c r="D46" s="46" t="s">
        <v>82</v>
      </c>
      <c r="E46" s="46">
        <v>80</v>
      </c>
      <c r="F46" s="46"/>
      <c r="G46" s="46"/>
      <c r="H46" s="46">
        <v>12.41</v>
      </c>
      <c r="I46" s="46">
        <v>5.96</v>
      </c>
      <c r="J46" s="46">
        <v>0.67</v>
      </c>
      <c r="K46" s="46">
        <v>105.85</v>
      </c>
      <c r="L46" s="59">
        <v>0.06</v>
      </c>
      <c r="M46" s="59">
        <v>0.61</v>
      </c>
      <c r="N46" s="59">
        <v>35.53</v>
      </c>
      <c r="O46" s="59">
        <v>0.07</v>
      </c>
      <c r="P46" s="59">
        <v>11.21</v>
      </c>
      <c r="Q46" s="59">
        <v>97.84</v>
      </c>
      <c r="R46" s="59">
        <v>33.23</v>
      </c>
      <c r="S46" s="59">
        <v>0.65</v>
      </c>
    </row>
    <row r="47" spans="1:19" ht="12.75">
      <c r="A47" s="201" t="s">
        <v>326</v>
      </c>
      <c r="B47" s="202"/>
      <c r="C47" s="203"/>
      <c r="D47" s="11"/>
      <c r="E47" s="11"/>
      <c r="F47" s="11">
        <v>130</v>
      </c>
      <c r="G47" s="11">
        <v>97.6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201" t="s">
        <v>28</v>
      </c>
      <c r="B48" s="202"/>
      <c r="C48" s="203"/>
      <c r="D48" s="11"/>
      <c r="E48" s="11"/>
      <c r="F48" s="11">
        <v>4.8</v>
      </c>
      <c r="G48" s="11">
        <v>3.2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201" t="s">
        <v>33</v>
      </c>
      <c r="B49" s="202"/>
      <c r="C49" s="203"/>
      <c r="D49" s="11"/>
      <c r="E49" s="11"/>
      <c r="F49" s="11">
        <v>5</v>
      </c>
      <c r="G49" s="11">
        <v>5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204" t="s">
        <v>20</v>
      </c>
      <c r="B50" s="205"/>
      <c r="C50" s="206"/>
      <c r="D50" s="11"/>
      <c r="E50" s="11"/>
      <c r="F50" s="11">
        <v>0.5</v>
      </c>
      <c r="G50" s="11">
        <v>0.5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195" t="s">
        <v>292</v>
      </c>
      <c r="B51" s="196"/>
      <c r="C51" s="197"/>
      <c r="D51" s="46" t="s">
        <v>69</v>
      </c>
      <c r="E51" s="46">
        <v>200</v>
      </c>
      <c r="F51" s="46"/>
      <c r="G51" s="46"/>
      <c r="H51" s="170">
        <v>4.08</v>
      </c>
      <c r="I51" s="46">
        <v>7.36</v>
      </c>
      <c r="J51" s="46">
        <v>15.78</v>
      </c>
      <c r="K51" s="46">
        <v>154</v>
      </c>
      <c r="L51" s="59">
        <v>0.06</v>
      </c>
      <c r="M51" s="59">
        <v>34.16</v>
      </c>
      <c r="N51" s="59">
        <v>0</v>
      </c>
      <c r="O51" s="59">
        <v>0.08</v>
      </c>
      <c r="P51" s="59">
        <v>117.5</v>
      </c>
      <c r="Q51" s="59">
        <v>81.38</v>
      </c>
      <c r="R51" s="59">
        <v>41.7</v>
      </c>
      <c r="S51" s="59">
        <v>1.66</v>
      </c>
    </row>
    <row r="52" spans="1:19" ht="12.75">
      <c r="A52" s="198" t="s">
        <v>25</v>
      </c>
      <c r="B52" s="199"/>
      <c r="C52" s="200"/>
      <c r="D52" s="46"/>
      <c r="E52" s="46"/>
      <c r="F52" s="123">
        <v>284</v>
      </c>
      <c r="G52" s="123">
        <v>228</v>
      </c>
      <c r="H52" s="115"/>
      <c r="I52" s="46"/>
      <c r="J52" s="46"/>
      <c r="K52" s="46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198" t="s">
        <v>20</v>
      </c>
      <c r="B53" s="199"/>
      <c r="C53" s="200"/>
      <c r="D53" s="46"/>
      <c r="E53" s="46"/>
      <c r="F53" s="123">
        <v>1</v>
      </c>
      <c r="G53" s="123">
        <v>1</v>
      </c>
      <c r="H53" s="115"/>
      <c r="I53" s="46"/>
      <c r="J53" s="46"/>
      <c r="K53" s="46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198" t="s">
        <v>35</v>
      </c>
      <c r="B54" s="199"/>
      <c r="C54" s="200"/>
      <c r="D54" s="46"/>
      <c r="E54" s="46"/>
      <c r="F54" s="123">
        <v>0.2</v>
      </c>
      <c r="G54" s="123">
        <v>0.2</v>
      </c>
      <c r="H54" s="115"/>
      <c r="I54" s="46"/>
      <c r="J54" s="46"/>
      <c r="K54" s="46"/>
      <c r="L54" s="129"/>
      <c r="M54" s="129"/>
      <c r="N54" s="129"/>
      <c r="O54" s="129"/>
      <c r="P54" s="129"/>
      <c r="Q54" s="129"/>
      <c r="R54" s="129"/>
      <c r="S54" s="129"/>
    </row>
    <row r="55" spans="1:19" ht="12.75">
      <c r="A55" s="198" t="s">
        <v>27</v>
      </c>
      <c r="B55" s="199"/>
      <c r="C55" s="200"/>
      <c r="D55" s="46"/>
      <c r="E55" s="46"/>
      <c r="F55" s="123">
        <v>6</v>
      </c>
      <c r="G55" s="123">
        <v>5</v>
      </c>
      <c r="H55" s="115"/>
      <c r="I55" s="46"/>
      <c r="J55" s="46"/>
      <c r="K55" s="46"/>
      <c r="L55" s="129"/>
      <c r="M55" s="129"/>
      <c r="N55" s="129"/>
      <c r="O55" s="129"/>
      <c r="P55" s="129"/>
      <c r="Q55" s="129"/>
      <c r="R55" s="129"/>
      <c r="S55" s="129"/>
    </row>
    <row r="56" spans="1:19" ht="12.75">
      <c r="A56" s="198" t="s">
        <v>28</v>
      </c>
      <c r="B56" s="199"/>
      <c r="C56" s="200"/>
      <c r="D56" s="46"/>
      <c r="E56" s="46"/>
      <c r="F56" s="123">
        <v>10</v>
      </c>
      <c r="G56" s="123">
        <v>8</v>
      </c>
      <c r="H56" s="115"/>
      <c r="I56" s="46"/>
      <c r="J56" s="46"/>
      <c r="K56" s="46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198" t="s">
        <v>57</v>
      </c>
      <c r="B57" s="199"/>
      <c r="C57" s="200"/>
      <c r="D57" s="46"/>
      <c r="E57" s="46"/>
      <c r="F57" s="123">
        <v>0.02</v>
      </c>
      <c r="G57" s="123">
        <v>0.02</v>
      </c>
      <c r="H57" s="115"/>
      <c r="I57" s="46"/>
      <c r="J57" s="46"/>
      <c r="K57" s="46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198" t="s">
        <v>29</v>
      </c>
      <c r="B58" s="199"/>
      <c r="C58" s="200"/>
      <c r="D58" s="46"/>
      <c r="E58" s="46"/>
      <c r="F58" s="123">
        <v>6</v>
      </c>
      <c r="G58" s="123">
        <v>6</v>
      </c>
      <c r="H58" s="115"/>
      <c r="I58" s="46"/>
      <c r="J58" s="46"/>
      <c r="K58" s="46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201" t="s">
        <v>293</v>
      </c>
      <c r="B59" s="199"/>
      <c r="C59" s="200"/>
      <c r="D59" s="46"/>
      <c r="E59" s="46"/>
      <c r="F59" s="123">
        <v>2</v>
      </c>
      <c r="G59" s="123">
        <v>2</v>
      </c>
      <c r="H59" s="115"/>
      <c r="I59" s="46"/>
      <c r="J59" s="46"/>
      <c r="K59" s="46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198" t="s">
        <v>70</v>
      </c>
      <c r="B60" s="199"/>
      <c r="C60" s="200"/>
      <c r="D60" s="46"/>
      <c r="E60" s="46"/>
      <c r="F60" s="123">
        <v>4.8</v>
      </c>
      <c r="G60" s="123">
        <v>4.8</v>
      </c>
      <c r="H60" s="115"/>
      <c r="I60" s="46"/>
      <c r="J60" s="46"/>
      <c r="K60" s="46"/>
      <c r="L60" s="129"/>
      <c r="M60" s="129"/>
      <c r="N60" s="129"/>
      <c r="O60" s="129"/>
      <c r="P60" s="129"/>
      <c r="Q60" s="129"/>
      <c r="R60" s="129"/>
      <c r="S60" s="129"/>
    </row>
    <row r="61" spans="1:19" ht="12.75">
      <c r="A61" s="198" t="s">
        <v>32</v>
      </c>
      <c r="B61" s="199"/>
      <c r="C61" s="200"/>
      <c r="D61" s="46"/>
      <c r="E61" s="46"/>
      <c r="F61" s="123">
        <v>2</v>
      </c>
      <c r="G61" s="123">
        <v>2</v>
      </c>
      <c r="H61" s="115"/>
      <c r="I61" s="46"/>
      <c r="J61" s="46"/>
      <c r="K61" s="46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195" t="s">
        <v>225</v>
      </c>
      <c r="B62" s="196"/>
      <c r="C62" s="197"/>
      <c r="D62" s="46" t="s">
        <v>227</v>
      </c>
      <c r="E62" s="46">
        <v>200</v>
      </c>
      <c r="F62" s="46"/>
      <c r="G62" s="46"/>
      <c r="H62" s="113">
        <v>0.31</v>
      </c>
      <c r="I62" s="113">
        <v>0</v>
      </c>
      <c r="J62" s="113">
        <v>39.4</v>
      </c>
      <c r="K62" s="113">
        <v>160</v>
      </c>
      <c r="L62" s="113">
        <v>0.01</v>
      </c>
      <c r="M62" s="113">
        <v>2.4</v>
      </c>
      <c r="N62" s="113">
        <v>0</v>
      </c>
      <c r="O62" s="113">
        <v>0.02</v>
      </c>
      <c r="P62" s="113">
        <v>22.46</v>
      </c>
      <c r="Q62" s="113">
        <v>18.5</v>
      </c>
      <c r="R62" s="113">
        <v>7.26</v>
      </c>
      <c r="S62" s="113">
        <v>0.19</v>
      </c>
    </row>
    <row r="63" spans="1:19" ht="12.75">
      <c r="A63" s="195" t="s">
        <v>226</v>
      </c>
      <c r="B63" s="196"/>
      <c r="C63" s="197"/>
      <c r="D63" s="46"/>
      <c r="E63" s="46"/>
      <c r="F63" s="46"/>
      <c r="G63" s="46"/>
      <c r="H63" s="46"/>
      <c r="I63" s="46"/>
      <c r="J63" s="46"/>
      <c r="K63" s="46"/>
      <c r="L63" s="11"/>
      <c r="M63" s="11"/>
      <c r="N63" s="11"/>
      <c r="O63" s="11"/>
      <c r="P63" s="11"/>
      <c r="Q63" s="11"/>
      <c r="R63" s="11"/>
      <c r="S63" s="11"/>
    </row>
    <row r="64" spans="1:19" ht="12.75">
      <c r="A64" s="204" t="s">
        <v>228</v>
      </c>
      <c r="B64" s="205"/>
      <c r="C64" s="206"/>
      <c r="D64" s="66"/>
      <c r="E64" s="66"/>
      <c r="F64" s="66">
        <v>60</v>
      </c>
      <c r="G64" s="66">
        <v>60</v>
      </c>
      <c r="H64" s="46"/>
      <c r="I64" s="46"/>
      <c r="J64" s="46"/>
      <c r="K64" s="46"/>
      <c r="L64" s="11"/>
      <c r="M64" s="11"/>
      <c r="N64" s="11"/>
      <c r="O64" s="11"/>
      <c r="P64" s="11"/>
      <c r="Q64" s="11"/>
      <c r="R64" s="11"/>
      <c r="S64" s="11"/>
    </row>
    <row r="65" spans="1:19" ht="12.75">
      <c r="A65" s="198" t="s">
        <v>293</v>
      </c>
      <c r="B65" s="205"/>
      <c r="C65" s="206"/>
      <c r="D65" s="66"/>
      <c r="E65" s="66"/>
      <c r="F65" s="66">
        <v>15</v>
      </c>
      <c r="G65" s="66">
        <v>15</v>
      </c>
      <c r="H65" s="46"/>
      <c r="I65" s="46"/>
      <c r="J65" s="46"/>
      <c r="K65" s="46"/>
      <c r="L65" s="11"/>
      <c r="M65" s="11"/>
      <c r="N65" s="11"/>
      <c r="O65" s="11"/>
      <c r="P65" s="11"/>
      <c r="Q65" s="11"/>
      <c r="R65" s="11"/>
      <c r="S65" s="11"/>
    </row>
    <row r="66" spans="1:19" ht="12.75">
      <c r="A66" s="204" t="s">
        <v>314</v>
      </c>
      <c r="B66" s="205"/>
      <c r="C66" s="206"/>
      <c r="D66" s="66"/>
      <c r="E66" s="66"/>
      <c r="F66" s="66">
        <v>10</v>
      </c>
      <c r="G66" s="66">
        <v>10</v>
      </c>
      <c r="H66" s="46"/>
      <c r="I66" s="46"/>
      <c r="J66" s="46"/>
      <c r="K66" s="46"/>
      <c r="L66" s="11"/>
      <c r="M66" s="11"/>
      <c r="N66" s="11"/>
      <c r="O66" s="11"/>
      <c r="P66" s="11"/>
      <c r="Q66" s="11"/>
      <c r="R66" s="11"/>
      <c r="S66" s="11"/>
    </row>
    <row r="67" spans="1:19" ht="12.75">
      <c r="A67" s="204" t="s">
        <v>224</v>
      </c>
      <c r="B67" s="205"/>
      <c r="C67" s="206"/>
      <c r="D67" s="66"/>
      <c r="E67" s="66"/>
      <c r="F67" s="66">
        <v>144</v>
      </c>
      <c r="G67" s="66">
        <v>144</v>
      </c>
      <c r="H67" s="46"/>
      <c r="I67" s="46"/>
      <c r="J67" s="46"/>
      <c r="K67" s="46"/>
      <c r="L67" s="11"/>
      <c r="M67" s="11"/>
      <c r="N67" s="11"/>
      <c r="O67" s="11"/>
      <c r="P67" s="11"/>
      <c r="Q67" s="11"/>
      <c r="R67" s="11"/>
      <c r="S67" s="11"/>
    </row>
    <row r="68" spans="1:19" ht="11.25" customHeight="1">
      <c r="A68" s="195" t="s">
        <v>61</v>
      </c>
      <c r="B68" s="196"/>
      <c r="C68" s="197"/>
      <c r="D68" s="11"/>
      <c r="E68" s="46">
        <v>90</v>
      </c>
      <c r="F68" s="46"/>
      <c r="G68" s="46"/>
      <c r="H68" s="46">
        <v>6.24</v>
      </c>
      <c r="I68" s="46">
        <v>0.79</v>
      </c>
      <c r="J68" s="46">
        <v>38.16</v>
      </c>
      <c r="K68" s="46">
        <v>184.7</v>
      </c>
      <c r="L68" s="59">
        <v>0.1</v>
      </c>
      <c r="M68" s="59">
        <v>0</v>
      </c>
      <c r="N68" s="59">
        <v>0</v>
      </c>
      <c r="O68" s="59">
        <v>0.04</v>
      </c>
      <c r="P68" s="59">
        <v>26.8</v>
      </c>
      <c r="Q68" s="59">
        <v>17.4</v>
      </c>
      <c r="R68" s="59">
        <v>91</v>
      </c>
      <c r="S68" s="59">
        <v>1.6</v>
      </c>
    </row>
    <row r="69" spans="1:19" ht="12.75">
      <c r="A69" s="195" t="s">
        <v>426</v>
      </c>
      <c r="B69" s="196"/>
      <c r="C69" s="197"/>
      <c r="D69" s="11"/>
      <c r="E69" s="46">
        <v>50</v>
      </c>
      <c r="F69" s="46"/>
      <c r="G69" s="46"/>
      <c r="H69" s="46">
        <v>2.8</v>
      </c>
      <c r="I69" s="46">
        <v>0.55</v>
      </c>
      <c r="J69" s="46">
        <v>24.7</v>
      </c>
      <c r="K69" s="48">
        <v>114.95</v>
      </c>
      <c r="L69" s="59">
        <v>0.05</v>
      </c>
      <c r="M69" s="59">
        <v>0</v>
      </c>
      <c r="N69" s="59">
        <v>0</v>
      </c>
      <c r="O69" s="59">
        <v>0</v>
      </c>
      <c r="P69" s="59">
        <v>11.5</v>
      </c>
      <c r="Q69" s="59">
        <v>53</v>
      </c>
      <c r="R69" s="59">
        <v>12.5</v>
      </c>
      <c r="S69" s="59">
        <v>1.55</v>
      </c>
    </row>
    <row r="70" spans="1:19" ht="12.75">
      <c r="A70" s="195" t="s">
        <v>419</v>
      </c>
      <c r="B70" s="196"/>
      <c r="C70" s="197"/>
      <c r="D70" s="46" t="s">
        <v>176</v>
      </c>
      <c r="E70" s="46" t="s">
        <v>76</v>
      </c>
      <c r="F70" s="46">
        <v>185</v>
      </c>
      <c r="G70" s="46">
        <v>185</v>
      </c>
      <c r="H70" s="46">
        <v>0.74</v>
      </c>
      <c r="I70" s="59">
        <v>0.74</v>
      </c>
      <c r="J70" s="46">
        <v>18.3</v>
      </c>
      <c r="K70" s="48">
        <v>59</v>
      </c>
      <c r="L70" s="46">
        <v>0.06</v>
      </c>
      <c r="M70" s="46">
        <v>18.5</v>
      </c>
      <c r="N70" s="46">
        <v>0</v>
      </c>
      <c r="O70" s="46">
        <v>0.04</v>
      </c>
      <c r="P70" s="46">
        <v>29.6</v>
      </c>
      <c r="Q70" s="46">
        <v>20.3</v>
      </c>
      <c r="R70" s="46">
        <v>16.7</v>
      </c>
      <c r="S70" s="46">
        <v>4</v>
      </c>
    </row>
    <row r="71" spans="1:19" ht="12.75">
      <c r="A71" s="208" t="s">
        <v>12</v>
      </c>
      <c r="B71" s="209"/>
      <c r="C71" s="210"/>
      <c r="D71" s="11"/>
      <c r="E71" s="11"/>
      <c r="F71" s="11"/>
      <c r="G71" s="11"/>
      <c r="H71" s="59">
        <f aca="true" t="shared" si="2" ref="H71:S71">SUM(H30:H70)</f>
        <v>35.74999999999999</v>
      </c>
      <c r="I71" s="59">
        <f t="shared" si="2"/>
        <v>22.279999999999998</v>
      </c>
      <c r="J71" s="59">
        <f t="shared" si="2"/>
        <v>152.66</v>
      </c>
      <c r="K71" s="59">
        <f t="shared" si="2"/>
        <v>953.1400000000001</v>
      </c>
      <c r="L71" s="59">
        <f t="shared" si="2"/>
        <v>0.48</v>
      </c>
      <c r="M71" s="59">
        <f t="shared" si="2"/>
        <v>66.92999999999999</v>
      </c>
      <c r="N71" s="59">
        <f t="shared" si="2"/>
        <v>42.53</v>
      </c>
      <c r="O71" s="59">
        <f t="shared" si="2"/>
        <v>0.36</v>
      </c>
      <c r="P71" s="59">
        <f t="shared" si="2"/>
        <v>256.3</v>
      </c>
      <c r="Q71" s="59">
        <f t="shared" si="2"/>
        <v>433.33</v>
      </c>
      <c r="R71" s="59">
        <f t="shared" si="2"/>
        <v>243.34</v>
      </c>
      <c r="S71" s="59">
        <f t="shared" si="2"/>
        <v>11.350000000000001</v>
      </c>
    </row>
    <row r="72" spans="1:19" ht="12.75">
      <c r="A72" s="208"/>
      <c r="B72" s="209"/>
      <c r="C72" s="210"/>
      <c r="D72" s="211" t="s">
        <v>36</v>
      </c>
      <c r="E72" s="256"/>
      <c r="F72" s="256"/>
      <c r="G72" s="257"/>
      <c r="H72" s="59"/>
      <c r="I72" s="59"/>
      <c r="J72" s="59"/>
      <c r="K72" s="59"/>
      <c r="L72" s="11"/>
      <c r="M72" s="11"/>
      <c r="N72" s="11"/>
      <c r="O72" s="11"/>
      <c r="P72" s="11"/>
      <c r="Q72" s="11"/>
      <c r="R72" s="11"/>
      <c r="S72" s="11"/>
    </row>
    <row r="73" spans="1:19" s="85" customFormat="1" ht="12.75">
      <c r="A73" s="208" t="s">
        <v>383</v>
      </c>
      <c r="B73" s="209"/>
      <c r="C73" s="210"/>
      <c r="D73" s="66"/>
      <c r="E73" s="72">
        <v>15</v>
      </c>
      <c r="F73" s="59"/>
      <c r="G73" s="60"/>
      <c r="H73" s="59">
        <v>0.82</v>
      </c>
      <c r="I73" s="59">
        <v>4.05</v>
      </c>
      <c r="J73" s="59">
        <v>9.3</v>
      </c>
      <c r="K73" s="59">
        <v>76.5</v>
      </c>
      <c r="L73" s="59">
        <v>0.02</v>
      </c>
      <c r="M73" s="59">
        <v>0</v>
      </c>
      <c r="N73" s="59">
        <v>9.77</v>
      </c>
      <c r="O73" s="59">
        <v>0</v>
      </c>
      <c r="P73" s="59">
        <v>6.16</v>
      </c>
      <c r="Q73" s="59">
        <v>13.08</v>
      </c>
      <c r="R73" s="59">
        <v>2.25</v>
      </c>
      <c r="S73" s="59">
        <v>0.15</v>
      </c>
    </row>
    <row r="74" spans="1:19" ht="12.75">
      <c r="A74" s="232" t="s">
        <v>252</v>
      </c>
      <c r="B74" s="232"/>
      <c r="C74" s="232"/>
      <c r="D74" s="59" t="s">
        <v>67</v>
      </c>
      <c r="E74" s="59">
        <v>200</v>
      </c>
      <c r="F74" s="59">
        <v>206</v>
      </c>
      <c r="G74" s="59">
        <v>200</v>
      </c>
      <c r="H74" s="59">
        <v>5.8</v>
      </c>
      <c r="I74" s="59">
        <v>5</v>
      </c>
      <c r="J74" s="59">
        <v>8.4</v>
      </c>
      <c r="K74" s="56">
        <v>102</v>
      </c>
      <c r="L74" s="59">
        <v>0.04</v>
      </c>
      <c r="M74" s="59">
        <v>0.6</v>
      </c>
      <c r="N74" s="59">
        <v>40</v>
      </c>
      <c r="O74" s="59">
        <v>0.26</v>
      </c>
      <c r="P74" s="59">
        <v>248</v>
      </c>
      <c r="Q74" s="59">
        <v>184</v>
      </c>
      <c r="R74" s="59">
        <v>28</v>
      </c>
      <c r="S74" s="59">
        <v>0.2</v>
      </c>
    </row>
    <row r="75" spans="1:19" ht="12.75">
      <c r="A75" s="208" t="s">
        <v>12</v>
      </c>
      <c r="B75" s="209"/>
      <c r="C75" s="210"/>
      <c r="D75" s="11"/>
      <c r="E75" s="57"/>
      <c r="F75" s="11"/>
      <c r="G75" s="58"/>
      <c r="H75" s="59">
        <f aca="true" t="shared" si="3" ref="H75:S75">SUM(H73:H74)</f>
        <v>6.62</v>
      </c>
      <c r="I75" s="59">
        <f t="shared" si="3"/>
        <v>9.05</v>
      </c>
      <c r="J75" s="59">
        <f t="shared" si="3"/>
        <v>17.700000000000003</v>
      </c>
      <c r="K75" s="59">
        <f t="shared" si="3"/>
        <v>178.5</v>
      </c>
      <c r="L75" s="59">
        <f t="shared" si="3"/>
        <v>0.06</v>
      </c>
      <c r="M75" s="59">
        <f t="shared" si="3"/>
        <v>0.6</v>
      </c>
      <c r="N75" s="59">
        <f t="shared" si="3"/>
        <v>49.769999999999996</v>
      </c>
      <c r="O75" s="59">
        <f t="shared" si="3"/>
        <v>0.26</v>
      </c>
      <c r="P75" s="59">
        <f t="shared" si="3"/>
        <v>254.16</v>
      </c>
      <c r="Q75" s="59">
        <f t="shared" si="3"/>
        <v>197.08</v>
      </c>
      <c r="R75" s="59">
        <f t="shared" si="3"/>
        <v>30.25</v>
      </c>
      <c r="S75" s="59">
        <f t="shared" si="3"/>
        <v>0.35</v>
      </c>
    </row>
    <row r="76" spans="1:19" ht="12.75">
      <c r="A76" s="204"/>
      <c r="B76" s="205"/>
      <c r="C76" s="206"/>
      <c r="D76" s="211" t="s">
        <v>16</v>
      </c>
      <c r="E76" s="256"/>
      <c r="F76" s="256"/>
      <c r="G76" s="257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20" ht="12.75">
      <c r="A77" s="195" t="s">
        <v>412</v>
      </c>
      <c r="B77" s="196"/>
      <c r="C77" s="197"/>
      <c r="D77" s="46" t="s">
        <v>411</v>
      </c>
      <c r="E77" s="46">
        <v>330</v>
      </c>
      <c r="F77" s="46"/>
      <c r="G77" s="46"/>
      <c r="H77" s="46">
        <v>24.08</v>
      </c>
      <c r="I77" s="46">
        <v>20.02</v>
      </c>
      <c r="J77" s="46">
        <v>28.58</v>
      </c>
      <c r="K77" s="46">
        <v>391.04</v>
      </c>
      <c r="L77" s="59">
        <v>0.169</v>
      </c>
      <c r="M77" s="59">
        <v>21.99</v>
      </c>
      <c r="N77" s="59">
        <v>39.48</v>
      </c>
      <c r="O77" s="59">
        <v>0.26</v>
      </c>
      <c r="P77" s="59">
        <v>53.75</v>
      </c>
      <c r="Q77" s="59">
        <v>259.63</v>
      </c>
      <c r="R77" s="59">
        <v>67.68</v>
      </c>
      <c r="S77" s="59">
        <v>3.44</v>
      </c>
      <c r="T77" t="s">
        <v>189</v>
      </c>
    </row>
    <row r="78" spans="1:19" ht="12.75">
      <c r="A78" s="201" t="s">
        <v>304</v>
      </c>
      <c r="B78" s="202"/>
      <c r="C78" s="203"/>
      <c r="D78" s="11"/>
      <c r="E78" s="11"/>
      <c r="F78" s="11">
        <v>154</v>
      </c>
      <c r="G78" s="11">
        <v>109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20" ht="12.75">
      <c r="A79" s="198" t="s">
        <v>29</v>
      </c>
      <c r="B79" s="199"/>
      <c r="C79" s="200"/>
      <c r="D79" s="11"/>
      <c r="E79" s="11"/>
      <c r="F79" s="11">
        <v>3</v>
      </c>
      <c r="G79" s="11">
        <v>3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85"/>
    </row>
    <row r="80" spans="1:20" ht="12.75">
      <c r="A80" s="201" t="s">
        <v>26</v>
      </c>
      <c r="B80" s="202"/>
      <c r="C80" s="203"/>
      <c r="D80" s="11"/>
      <c r="E80" s="11"/>
      <c r="F80" s="11">
        <v>214</v>
      </c>
      <c r="G80" s="11">
        <v>160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85"/>
    </row>
    <row r="81" spans="1:20" ht="12.75">
      <c r="A81" s="201" t="s">
        <v>20</v>
      </c>
      <c r="B81" s="202"/>
      <c r="C81" s="203"/>
      <c r="D81" s="11"/>
      <c r="E81" s="11"/>
      <c r="F81" s="11">
        <v>1.15</v>
      </c>
      <c r="G81" s="11">
        <v>1.15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85"/>
    </row>
    <row r="82" spans="1:20" ht="12.75">
      <c r="A82" s="201" t="s">
        <v>28</v>
      </c>
      <c r="B82" s="202"/>
      <c r="C82" s="203"/>
      <c r="D82" s="11"/>
      <c r="E82" s="11"/>
      <c r="F82" s="11">
        <v>24</v>
      </c>
      <c r="G82" s="11">
        <v>20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85"/>
    </row>
    <row r="83" spans="1:19" s="85" customFormat="1" ht="12.75">
      <c r="A83" s="201" t="s">
        <v>27</v>
      </c>
      <c r="B83" s="199"/>
      <c r="C83" s="200"/>
      <c r="D83" s="59"/>
      <c r="E83" s="59"/>
      <c r="F83" s="66">
        <v>42</v>
      </c>
      <c r="G83" s="66">
        <v>34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</row>
    <row r="84" spans="1:19" s="85" customFormat="1" ht="12.75">
      <c r="A84" s="201" t="s">
        <v>29</v>
      </c>
      <c r="B84" s="199"/>
      <c r="C84" s="200"/>
      <c r="D84" s="66"/>
      <c r="E84" s="66"/>
      <c r="F84" s="66">
        <v>5</v>
      </c>
      <c r="G84" s="66">
        <v>5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</row>
    <row r="85" spans="1:19" s="85" customFormat="1" ht="12.75">
      <c r="A85" s="198" t="s">
        <v>70</v>
      </c>
      <c r="B85" s="199"/>
      <c r="C85" s="200"/>
      <c r="D85" s="66"/>
      <c r="E85" s="66"/>
      <c r="F85" s="66">
        <v>4.8</v>
      </c>
      <c r="G85" s="66">
        <v>4.8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</row>
    <row r="86" spans="1:20" s="85" customFormat="1" ht="12.75">
      <c r="A86" s="198" t="s">
        <v>32</v>
      </c>
      <c r="B86" s="199"/>
      <c r="C86" s="200"/>
      <c r="D86" s="66"/>
      <c r="E86" s="66"/>
      <c r="F86" s="66">
        <v>2</v>
      </c>
      <c r="G86" s="66">
        <v>2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/>
    </row>
    <row r="87" spans="1:19" ht="12.75">
      <c r="A87" s="208" t="s">
        <v>294</v>
      </c>
      <c r="B87" s="209"/>
      <c r="C87" s="210"/>
      <c r="D87" s="59" t="s">
        <v>407</v>
      </c>
      <c r="E87" s="59">
        <v>60</v>
      </c>
      <c r="F87" s="59"/>
      <c r="G87" s="59"/>
      <c r="H87" s="59">
        <v>1.15</v>
      </c>
      <c r="I87" s="59">
        <v>1.08</v>
      </c>
      <c r="J87" s="59">
        <v>2.31</v>
      </c>
      <c r="K87" s="59">
        <v>23.68</v>
      </c>
      <c r="L87" s="59">
        <v>0.02</v>
      </c>
      <c r="M87" s="59">
        <v>3.88</v>
      </c>
      <c r="N87" s="59">
        <v>5.6</v>
      </c>
      <c r="O87" s="59">
        <v>0.01</v>
      </c>
      <c r="P87" s="59">
        <v>9.56</v>
      </c>
      <c r="Q87" s="59">
        <v>24.53</v>
      </c>
      <c r="R87" s="59">
        <v>8.07</v>
      </c>
      <c r="S87" s="59">
        <v>0.28</v>
      </c>
    </row>
    <row r="88" spans="1:19" ht="12.75">
      <c r="A88" s="208" t="s">
        <v>295</v>
      </c>
      <c r="B88" s="209"/>
      <c r="C88" s="2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2.75">
      <c r="A89" s="365" t="s">
        <v>294</v>
      </c>
      <c r="B89" s="365"/>
      <c r="C89" s="366"/>
      <c r="D89" s="11"/>
      <c r="E89" s="11"/>
      <c r="F89" s="11">
        <v>89.5</v>
      </c>
      <c r="G89" s="11">
        <v>58.2</v>
      </c>
      <c r="H89" s="53"/>
      <c r="I89" s="53"/>
      <c r="J89" s="53"/>
      <c r="K89" s="61"/>
      <c r="L89" s="11"/>
      <c r="M89" s="11"/>
      <c r="N89" s="11"/>
      <c r="O89" s="11"/>
      <c r="P89" s="11"/>
      <c r="Q89" s="11"/>
      <c r="R89" s="11"/>
      <c r="S89" s="11"/>
    </row>
    <row r="90" spans="1:19" ht="12.75">
      <c r="A90" s="198" t="s">
        <v>33</v>
      </c>
      <c r="B90" s="199"/>
      <c r="C90" s="200"/>
      <c r="D90" s="11"/>
      <c r="E90" s="11"/>
      <c r="F90" s="11">
        <v>1.8</v>
      </c>
      <c r="G90" s="11">
        <v>1.8</v>
      </c>
      <c r="H90" s="53"/>
      <c r="I90" s="53"/>
      <c r="J90" s="53"/>
      <c r="K90" s="61"/>
      <c r="L90" s="11"/>
      <c r="M90" s="11"/>
      <c r="N90" s="11"/>
      <c r="O90" s="11"/>
      <c r="P90" s="11"/>
      <c r="Q90" s="11"/>
      <c r="R90" s="11"/>
      <c r="S90" s="11"/>
    </row>
    <row r="91" spans="1:19" ht="12.75">
      <c r="A91" s="264" t="s">
        <v>37</v>
      </c>
      <c r="B91" s="265"/>
      <c r="C91" s="266"/>
      <c r="D91" s="152" t="s">
        <v>65</v>
      </c>
      <c r="E91" s="142" t="s">
        <v>38</v>
      </c>
      <c r="F91" s="141"/>
      <c r="G91" s="141"/>
      <c r="H91" s="54">
        <v>0.07</v>
      </c>
      <c r="I91" s="55">
        <v>0.02</v>
      </c>
      <c r="J91" s="54">
        <v>15</v>
      </c>
      <c r="K91" s="62">
        <v>60</v>
      </c>
      <c r="L91" s="59">
        <v>0</v>
      </c>
      <c r="M91" s="59">
        <v>0.03</v>
      </c>
      <c r="N91" s="59">
        <v>0</v>
      </c>
      <c r="O91" s="59">
        <v>0</v>
      </c>
      <c r="P91" s="59">
        <v>11.1</v>
      </c>
      <c r="Q91" s="59">
        <v>2.8</v>
      </c>
      <c r="R91" s="59">
        <v>1.4</v>
      </c>
      <c r="S91" s="59">
        <v>0.28</v>
      </c>
    </row>
    <row r="92" spans="1:19" ht="12.75">
      <c r="A92" s="267" t="s">
        <v>331</v>
      </c>
      <c r="B92" s="268"/>
      <c r="C92" s="269"/>
      <c r="D92" s="151"/>
      <c r="E92" s="141"/>
      <c r="F92" s="140">
        <v>0.4</v>
      </c>
      <c r="G92" s="140">
        <v>0.4</v>
      </c>
      <c r="H92" s="54"/>
      <c r="I92" s="55"/>
      <c r="J92" s="54"/>
      <c r="K92" s="62"/>
      <c r="L92" s="59"/>
      <c r="M92" s="59"/>
      <c r="N92" s="59"/>
      <c r="O92" s="59"/>
      <c r="P92" s="59"/>
      <c r="Q92" s="59"/>
      <c r="R92" s="59"/>
      <c r="S92" s="59"/>
    </row>
    <row r="93" spans="1:19" ht="12.75">
      <c r="A93" s="273" t="s">
        <v>293</v>
      </c>
      <c r="B93" s="271"/>
      <c r="C93" s="272"/>
      <c r="D93" s="151"/>
      <c r="E93" s="141"/>
      <c r="F93" s="140">
        <v>15</v>
      </c>
      <c r="G93" s="140">
        <v>15</v>
      </c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1:19" ht="12.75">
      <c r="A94" s="273" t="s">
        <v>224</v>
      </c>
      <c r="B94" s="271"/>
      <c r="C94" s="272"/>
      <c r="D94" s="151"/>
      <c r="E94" s="141"/>
      <c r="F94" s="140">
        <v>200</v>
      </c>
      <c r="G94" s="140">
        <v>200</v>
      </c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1:20" s="85" customFormat="1" ht="12.75">
      <c r="A95" s="208" t="s">
        <v>278</v>
      </c>
      <c r="B95" s="209"/>
      <c r="C95" s="210"/>
      <c r="D95" s="59" t="s">
        <v>66</v>
      </c>
      <c r="E95" s="59">
        <v>10</v>
      </c>
      <c r="F95" s="66"/>
      <c r="G95" s="66"/>
      <c r="H95" s="54">
        <v>0.08</v>
      </c>
      <c r="I95" s="54">
        <v>7.25</v>
      </c>
      <c r="J95" s="54">
        <v>0.13</v>
      </c>
      <c r="K95" s="62">
        <v>66</v>
      </c>
      <c r="L95" s="46">
        <v>0</v>
      </c>
      <c r="M95" s="46">
        <v>0</v>
      </c>
      <c r="N95" s="46">
        <v>40</v>
      </c>
      <c r="O95" s="46">
        <v>0.01</v>
      </c>
      <c r="P95" s="46">
        <v>2.4</v>
      </c>
      <c r="Q95" s="46">
        <v>3</v>
      </c>
      <c r="R95" s="46">
        <v>0</v>
      </c>
      <c r="S95" s="46">
        <v>0.02</v>
      </c>
      <c r="T95"/>
    </row>
    <row r="96" spans="1:19" ht="12.75">
      <c r="A96" s="195" t="s">
        <v>426</v>
      </c>
      <c r="B96" s="196"/>
      <c r="C96" s="197"/>
      <c r="D96" s="11"/>
      <c r="E96" s="46">
        <v>15</v>
      </c>
      <c r="F96" s="46"/>
      <c r="G96" s="46"/>
      <c r="H96" s="46">
        <v>0.84</v>
      </c>
      <c r="I96" s="46">
        <v>0.16</v>
      </c>
      <c r="J96" s="46">
        <v>7.4</v>
      </c>
      <c r="K96" s="48">
        <v>34.51</v>
      </c>
      <c r="L96" s="59">
        <v>0.15</v>
      </c>
      <c r="M96" s="59">
        <v>0</v>
      </c>
      <c r="N96" s="59">
        <v>0</v>
      </c>
      <c r="O96" s="59">
        <v>0</v>
      </c>
      <c r="P96" s="59">
        <v>3.45</v>
      </c>
      <c r="Q96" s="59">
        <v>15.91</v>
      </c>
      <c r="R96" s="59">
        <v>3.75</v>
      </c>
      <c r="S96" s="59">
        <v>0.46</v>
      </c>
    </row>
    <row r="97" spans="1:19" ht="12.75">
      <c r="A97" s="195" t="s">
        <v>61</v>
      </c>
      <c r="B97" s="196"/>
      <c r="C97" s="197"/>
      <c r="D97" s="53"/>
      <c r="E97" s="54">
        <v>25</v>
      </c>
      <c r="F97" s="54"/>
      <c r="G97" s="54"/>
      <c r="H97" s="54">
        <v>1.97</v>
      </c>
      <c r="I97" s="54">
        <v>0.25</v>
      </c>
      <c r="J97" s="54">
        <v>0.37</v>
      </c>
      <c r="K97" s="62">
        <v>58.45</v>
      </c>
      <c r="L97" s="46">
        <v>0.02</v>
      </c>
      <c r="M97" s="46">
        <v>0</v>
      </c>
      <c r="N97" s="46">
        <v>0</v>
      </c>
      <c r="O97" s="46">
        <v>0.32</v>
      </c>
      <c r="P97" s="46">
        <v>5.75</v>
      </c>
      <c r="Q97" s="46">
        <v>21.75</v>
      </c>
      <c r="R97" s="46">
        <v>8.25</v>
      </c>
      <c r="S97" s="46">
        <v>0.27</v>
      </c>
    </row>
    <row r="98" spans="1:19" ht="12.75">
      <c r="A98" s="208" t="s">
        <v>12</v>
      </c>
      <c r="B98" s="209"/>
      <c r="C98" s="210"/>
      <c r="D98" s="11"/>
      <c r="E98" s="11"/>
      <c r="F98" s="11"/>
      <c r="G98" s="11"/>
      <c r="H98" s="59">
        <f aca="true" t="shared" si="4" ref="H98:S98">SUM(H77:H97)</f>
        <v>28.189999999999994</v>
      </c>
      <c r="I98" s="59">
        <f t="shared" si="4"/>
        <v>28.78</v>
      </c>
      <c r="J98" s="59">
        <f t="shared" si="4"/>
        <v>53.79</v>
      </c>
      <c r="K98" s="59">
        <f t="shared" si="4"/>
        <v>633.6800000000001</v>
      </c>
      <c r="L98" s="59">
        <f t="shared" si="4"/>
        <v>0.359</v>
      </c>
      <c r="M98" s="59">
        <f t="shared" si="4"/>
        <v>25.9</v>
      </c>
      <c r="N98" s="59">
        <f t="shared" si="4"/>
        <v>85.08</v>
      </c>
      <c r="O98" s="59">
        <f t="shared" si="4"/>
        <v>0.6000000000000001</v>
      </c>
      <c r="P98" s="59">
        <f t="shared" si="4"/>
        <v>86.01</v>
      </c>
      <c r="Q98" s="59">
        <f t="shared" si="4"/>
        <v>327.62</v>
      </c>
      <c r="R98" s="59">
        <f t="shared" si="4"/>
        <v>89.15</v>
      </c>
      <c r="S98" s="59">
        <f t="shared" si="4"/>
        <v>4.75</v>
      </c>
    </row>
    <row r="99" spans="1:19" ht="12.75">
      <c r="A99" s="208" t="s">
        <v>17</v>
      </c>
      <c r="B99" s="209"/>
      <c r="C99" s="210"/>
      <c r="D99" s="11"/>
      <c r="E99" s="11"/>
      <c r="F99" s="11"/>
      <c r="G99" s="11"/>
      <c r="H99" s="59">
        <f>SUM(H98,H75,H71,H28,H24)</f>
        <v>93.47</v>
      </c>
      <c r="I99" s="59">
        <f>SUM(I98,I75,I71,I28,I24)</f>
        <v>91.59</v>
      </c>
      <c r="J99" s="59">
        <f>SUM(J98,J75,J71,J28,J24)</f>
        <v>326.85</v>
      </c>
      <c r="K99" s="59">
        <f>SUM(K98,K75,K71,K28,K24)</f>
        <v>2551.32</v>
      </c>
      <c r="L99" s="46">
        <f aca="true" t="shared" si="5" ref="L99:S99">SUM(L98+L75+L71+L28+L24)</f>
        <v>1.299</v>
      </c>
      <c r="M99" s="46">
        <f t="shared" si="5"/>
        <v>98.40999999999998</v>
      </c>
      <c r="N99" s="46">
        <f t="shared" si="5"/>
        <v>381.34</v>
      </c>
      <c r="O99" s="46">
        <f t="shared" si="5"/>
        <v>1.9910000000000003</v>
      </c>
      <c r="P99" s="46">
        <f t="shared" si="5"/>
        <v>1282.57</v>
      </c>
      <c r="Q99" s="46">
        <f t="shared" si="5"/>
        <v>1522.33</v>
      </c>
      <c r="R99" s="46">
        <f t="shared" si="5"/>
        <v>458.43</v>
      </c>
      <c r="S99" s="46">
        <f t="shared" si="5"/>
        <v>18.880000000000003</v>
      </c>
    </row>
    <row r="100" spans="1:19" ht="12.75">
      <c r="A100" s="33"/>
      <c r="B100" s="33"/>
      <c r="C100" s="3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</row>
  </sheetData>
  <sheetProtection/>
  <mergeCells count="120">
    <mergeCell ref="A42:C42"/>
    <mergeCell ref="A15:C15"/>
    <mergeCell ref="A16:C16"/>
    <mergeCell ref="D76:G76"/>
    <mergeCell ref="A20:C20"/>
    <mergeCell ref="A89:C89"/>
    <mergeCell ref="A90:C90"/>
    <mergeCell ref="D29:G29"/>
    <mergeCell ref="D25:G25"/>
    <mergeCell ref="D72:G72"/>
    <mergeCell ref="A34:C34"/>
    <mergeCell ref="A9:C9"/>
    <mergeCell ref="I4:I5"/>
    <mergeCell ref="A4:C4"/>
    <mergeCell ref="A5:C5"/>
    <mergeCell ref="A18:C18"/>
    <mergeCell ref="A6:C6"/>
    <mergeCell ref="A12:C12"/>
    <mergeCell ref="H4:H5"/>
    <mergeCell ref="A13:C13"/>
    <mergeCell ref="A14:C14"/>
    <mergeCell ref="A2:B2"/>
    <mergeCell ref="H1:J1"/>
    <mergeCell ref="C1:G1"/>
    <mergeCell ref="C2:G2"/>
    <mergeCell ref="A1:B1"/>
    <mergeCell ref="A19:C19"/>
    <mergeCell ref="H3:K3"/>
    <mergeCell ref="A3:C3"/>
    <mergeCell ref="J4:J5"/>
    <mergeCell ref="D6:G6"/>
    <mergeCell ref="S4:S5"/>
    <mergeCell ref="L3:O3"/>
    <mergeCell ref="P3:S3"/>
    <mergeCell ref="O4:O5"/>
    <mergeCell ref="N4:N5"/>
    <mergeCell ref="P4:P5"/>
    <mergeCell ref="Q4:Q5"/>
    <mergeCell ref="L4:L5"/>
    <mergeCell ref="M4:M5"/>
    <mergeCell ref="R4:R5"/>
    <mergeCell ref="A8:C8"/>
    <mergeCell ref="A10:C10"/>
    <mergeCell ref="A49:C49"/>
    <mergeCell ref="A11:C11"/>
    <mergeCell ref="A36:C36"/>
    <mergeCell ref="A17:C17"/>
    <mergeCell ref="A26:C26"/>
    <mergeCell ref="A24:C24"/>
    <mergeCell ref="A46:C46"/>
    <mergeCell ref="A47:C47"/>
    <mergeCell ref="A99:C99"/>
    <mergeCell ref="A71:C71"/>
    <mergeCell ref="A98:C98"/>
    <mergeCell ref="A33:C33"/>
    <mergeCell ref="A32:C32"/>
    <mergeCell ref="A40:C40"/>
    <mergeCell ref="A45:C45"/>
    <mergeCell ref="A59:C59"/>
    <mergeCell ref="A51:C51"/>
    <mergeCell ref="A48:C48"/>
    <mergeCell ref="A85:C85"/>
    <mergeCell ref="A88:C88"/>
    <mergeCell ref="A55:C55"/>
    <mergeCell ref="A56:C56"/>
    <mergeCell ref="A57:C57"/>
    <mergeCell ref="A78:C78"/>
    <mergeCell ref="A70:C70"/>
    <mergeCell ref="A62:C62"/>
    <mergeCell ref="A75:C75"/>
    <mergeCell ref="A73:C73"/>
    <mergeCell ref="A30:C30"/>
    <mergeCell ref="A68:C68"/>
    <mergeCell ref="A79:C79"/>
    <mergeCell ref="A58:C58"/>
    <mergeCell ref="A60:C60"/>
    <mergeCell ref="A61:C61"/>
    <mergeCell ref="A74:C74"/>
    <mergeCell ref="A38:C38"/>
    <mergeCell ref="A41:C41"/>
    <mergeCell ref="A77:C77"/>
    <mergeCell ref="A76:C76"/>
    <mergeCell ref="A82:C82"/>
    <mergeCell ref="A80:C80"/>
    <mergeCell ref="A81:C81"/>
    <mergeCell ref="A97:C97"/>
    <mergeCell ref="A95:C95"/>
    <mergeCell ref="A91:C91"/>
    <mergeCell ref="A92:C92"/>
    <mergeCell ref="A83:C83"/>
    <mergeCell ref="A21:C21"/>
    <mergeCell ref="A31:C31"/>
    <mergeCell ref="A35:C35"/>
    <mergeCell ref="A37:C37"/>
    <mergeCell ref="A28:C28"/>
    <mergeCell ref="A96:C96"/>
    <mergeCell ref="A72:C72"/>
    <mergeCell ref="A39:C39"/>
    <mergeCell ref="A44:C44"/>
    <mergeCell ref="A86:C86"/>
    <mergeCell ref="A52:C52"/>
    <mergeCell ref="A53:C53"/>
    <mergeCell ref="A54:C54"/>
    <mergeCell ref="A22:C22"/>
    <mergeCell ref="A23:C23"/>
    <mergeCell ref="A50:C50"/>
    <mergeCell ref="A43:C43"/>
    <mergeCell ref="A29:C29"/>
    <mergeCell ref="A25:C25"/>
    <mergeCell ref="A27:C27"/>
    <mergeCell ref="A93:C93"/>
    <mergeCell ref="A94:C94"/>
    <mergeCell ref="A63:C63"/>
    <mergeCell ref="A64:C64"/>
    <mergeCell ref="A65:C65"/>
    <mergeCell ref="A66:C66"/>
    <mergeCell ref="A67:C67"/>
    <mergeCell ref="A87:C87"/>
    <mergeCell ref="A69:C69"/>
    <mergeCell ref="A84:C84"/>
  </mergeCells>
  <printOptions/>
  <pageMargins left="0.3937007874015748" right="0.3937007874015748" top="0.1968503937007874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Интернат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Buh</cp:lastModifiedBy>
  <cp:lastPrinted>2018-11-05T11:18:21Z</cp:lastPrinted>
  <dcterms:created xsi:type="dcterms:W3CDTF">2007-10-01T07:19:18Z</dcterms:created>
  <dcterms:modified xsi:type="dcterms:W3CDTF">2018-11-28T10:35:04Z</dcterms:modified>
  <cp:category/>
  <cp:version/>
  <cp:contentType/>
  <cp:contentStatus/>
</cp:coreProperties>
</file>